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22116" windowHeight="9528"/>
  </bookViews>
  <sheets>
    <sheet name="Ark1" sheetId="1" r:id="rId1"/>
    <sheet name="Ark2" sheetId="2" r:id="rId2"/>
    <sheet name="Ark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S44" i="1"/>
  <c r="R44"/>
  <c r="O44"/>
  <c r="N44"/>
  <c r="K44"/>
  <c r="J44"/>
  <c r="G44"/>
  <c r="F44"/>
  <c r="C44"/>
  <c r="B44"/>
  <c r="S43"/>
  <c r="R43"/>
  <c r="O43"/>
  <c r="N43"/>
  <c r="K43"/>
  <c r="J43"/>
  <c r="G43"/>
  <c r="F43"/>
  <c r="C43"/>
  <c r="B43"/>
  <c r="S42"/>
  <c r="R42"/>
  <c r="O42"/>
  <c r="N42"/>
  <c r="K42"/>
  <c r="J42"/>
  <c r="G42"/>
  <c r="F42"/>
  <c r="C42"/>
  <c r="B42"/>
  <c r="S41"/>
  <c r="R41"/>
  <c r="O41"/>
  <c r="N41"/>
  <c r="K41"/>
  <c r="J41"/>
  <c r="G41"/>
  <c r="F41"/>
  <c r="C41"/>
  <c r="B41"/>
  <c r="S40"/>
  <c r="R40"/>
  <c r="O40"/>
  <c r="N40"/>
  <c r="K40"/>
  <c r="J40"/>
  <c r="G40"/>
  <c r="F40"/>
  <c r="C40"/>
  <c r="B40"/>
  <c r="S39"/>
  <c r="R39"/>
  <c r="O39"/>
  <c r="N39"/>
  <c r="K39"/>
  <c r="J39"/>
  <c r="G39"/>
  <c r="F39"/>
  <c r="C39"/>
  <c r="B39"/>
  <c r="S38"/>
  <c r="R38"/>
  <c r="O38"/>
  <c r="N38"/>
  <c r="K38"/>
  <c r="J38"/>
  <c r="G38"/>
  <c r="F38"/>
  <c r="C38"/>
  <c r="B38"/>
  <c r="S37"/>
  <c r="R37"/>
  <c r="O37"/>
  <c r="N37"/>
  <c r="K37"/>
  <c r="J37"/>
  <c r="G37"/>
  <c r="F37"/>
  <c r="C37"/>
  <c r="B37"/>
  <c r="S36"/>
  <c r="R36"/>
  <c r="O36"/>
  <c r="N36"/>
  <c r="K36"/>
  <c r="J36"/>
  <c r="G36"/>
  <c r="F36"/>
  <c r="C36"/>
  <c r="B36"/>
  <c r="S35"/>
  <c r="R35"/>
  <c r="O35"/>
  <c r="N35"/>
  <c r="K35"/>
  <c r="J35"/>
  <c r="G35"/>
  <c r="F35"/>
  <c r="C35"/>
  <c r="B35"/>
  <c r="W30"/>
  <c r="V30"/>
  <c r="S30"/>
  <c r="R30"/>
  <c r="O30"/>
  <c r="N30"/>
  <c r="K30"/>
  <c r="J30"/>
  <c r="G30"/>
  <c r="F30"/>
  <c r="C30"/>
  <c r="B30"/>
  <c r="W29"/>
  <c r="V29"/>
  <c r="S29"/>
  <c r="R29"/>
  <c r="O29"/>
  <c r="N29"/>
  <c r="K29"/>
  <c r="J29"/>
  <c r="G29"/>
  <c r="F29"/>
  <c r="C29"/>
  <c r="B29"/>
  <c r="W28"/>
  <c r="V28"/>
  <c r="S28"/>
  <c r="R28"/>
  <c r="O28"/>
  <c r="N28"/>
  <c r="K28"/>
  <c r="J28"/>
  <c r="G28"/>
  <c r="F28"/>
  <c r="C28"/>
  <c r="B28"/>
  <c r="W27"/>
  <c r="V27"/>
  <c r="S27"/>
  <c r="R27"/>
  <c r="O27"/>
  <c r="N27"/>
  <c r="K27"/>
  <c r="J27"/>
  <c r="G27"/>
  <c r="F27"/>
  <c r="C27"/>
  <c r="B27"/>
  <c r="W26"/>
  <c r="V26"/>
  <c r="S26"/>
  <c r="R26"/>
  <c r="O26"/>
  <c r="N26"/>
  <c r="K26"/>
  <c r="J26"/>
  <c r="G26"/>
  <c r="F26"/>
  <c r="C26"/>
  <c r="B26"/>
  <c r="W25"/>
  <c r="V25"/>
  <c r="S25"/>
  <c r="R25"/>
  <c r="O25"/>
  <c r="N25"/>
  <c r="K25"/>
  <c r="J25"/>
  <c r="G25"/>
  <c r="F25"/>
  <c r="C25"/>
  <c r="B25"/>
  <c r="W24"/>
  <c r="V24"/>
  <c r="S24"/>
  <c r="R24"/>
  <c r="O24"/>
  <c r="N24"/>
  <c r="K24"/>
  <c r="J24"/>
  <c r="G24"/>
  <c r="F24"/>
  <c r="C24"/>
  <c r="B24"/>
  <c r="W23"/>
  <c r="V23"/>
  <c r="S23"/>
  <c r="R23"/>
  <c r="O23"/>
  <c r="N23"/>
  <c r="K23"/>
  <c r="J23"/>
  <c r="G23"/>
  <c r="F23"/>
  <c r="C23"/>
  <c r="B23"/>
  <c r="W22"/>
  <c r="V22"/>
  <c r="S22"/>
  <c r="R22"/>
  <c r="O22"/>
  <c r="N22"/>
  <c r="K22"/>
  <c r="J22"/>
  <c r="G22"/>
  <c r="F22"/>
  <c r="C22"/>
  <c r="B22"/>
  <c r="W21"/>
  <c r="V21"/>
  <c r="S21"/>
  <c r="R21"/>
  <c r="O21"/>
  <c r="N21"/>
  <c r="K21"/>
  <c r="J21"/>
  <c r="G21"/>
  <c r="F21"/>
  <c r="C21"/>
  <c r="B21"/>
  <c r="W16"/>
  <c r="V16"/>
  <c r="S16"/>
  <c r="R16"/>
  <c r="O16"/>
  <c r="N16"/>
  <c r="K16"/>
  <c r="J16"/>
  <c r="G16"/>
  <c r="F16"/>
  <c r="C16"/>
  <c r="B16"/>
  <c r="W15"/>
  <c r="V15"/>
  <c r="S15"/>
  <c r="R15"/>
  <c r="O15"/>
  <c r="N15"/>
  <c r="K15"/>
  <c r="J15"/>
  <c r="G15"/>
  <c r="F15"/>
  <c r="C15"/>
  <c r="B15"/>
  <c r="W14"/>
  <c r="V14"/>
  <c r="S14"/>
  <c r="R14"/>
  <c r="O14"/>
  <c r="N14"/>
  <c r="K14"/>
  <c r="J14"/>
  <c r="G14"/>
  <c r="F14"/>
  <c r="C14"/>
  <c r="B14"/>
  <c r="W13"/>
  <c r="V13"/>
  <c r="S13"/>
  <c r="R13"/>
  <c r="O13"/>
  <c r="N13"/>
  <c r="K13"/>
  <c r="J13"/>
  <c r="G13"/>
  <c r="F13"/>
  <c r="C13"/>
  <c r="B13"/>
  <c r="W12"/>
  <c r="V12"/>
  <c r="S12"/>
  <c r="R12"/>
  <c r="O12"/>
  <c r="N12"/>
  <c r="K12"/>
  <c r="J12"/>
  <c r="G12"/>
  <c r="F12"/>
  <c r="C12"/>
  <c r="B12"/>
  <c r="W11"/>
  <c r="V11"/>
  <c r="S11"/>
  <c r="R11"/>
  <c r="O11"/>
  <c r="N11"/>
  <c r="K11"/>
  <c r="J11"/>
  <c r="G11"/>
  <c r="F11"/>
  <c r="C11"/>
  <c r="B11"/>
  <c r="W10"/>
  <c r="V10"/>
  <c r="S10"/>
  <c r="R10"/>
  <c r="O10"/>
  <c r="N10"/>
  <c r="K10"/>
  <c r="J10"/>
  <c r="G10"/>
  <c r="F10"/>
  <c r="C10"/>
  <c r="B10"/>
  <c r="W9"/>
  <c r="V9"/>
  <c r="S9"/>
  <c r="R9"/>
  <c r="O9"/>
  <c r="N9"/>
  <c r="K9"/>
  <c r="J9"/>
  <c r="G9"/>
  <c r="F9"/>
  <c r="C9"/>
  <c r="B9"/>
  <c r="W8"/>
  <c r="V8"/>
  <c r="S8"/>
  <c r="R8"/>
  <c r="O8"/>
  <c r="N8"/>
  <c r="K8"/>
  <c r="J8"/>
  <c r="G8"/>
  <c r="F8"/>
  <c r="C8"/>
  <c r="B8"/>
  <c r="W7"/>
  <c r="V7"/>
  <c r="S7"/>
  <c r="R7"/>
  <c r="O7"/>
  <c r="N7"/>
  <c r="K7"/>
  <c r="J7"/>
  <c r="G7"/>
  <c r="F7"/>
  <c r="C7"/>
  <c r="B7"/>
  <c r="P1"/>
  <c r="O1"/>
</calcChain>
</file>

<file path=xl/sharedStrings.xml><?xml version="1.0" encoding="utf-8"?>
<sst xmlns="http://schemas.openxmlformats.org/spreadsheetml/2006/main" count="53" uniqueCount="21">
  <si>
    <t xml:space="preserve">Ti på topp Aron Skytterklubb skytteråret </t>
  </si>
  <si>
    <t>Fripistol A</t>
  </si>
  <si>
    <t>Fripistol B</t>
  </si>
  <si>
    <t>Luft 40 skudd</t>
  </si>
  <si>
    <t>Luft 60 skudd</t>
  </si>
  <si>
    <t>Sprintluft</t>
  </si>
  <si>
    <t>Silhuett</t>
  </si>
  <si>
    <t>Navn:</t>
  </si>
  <si>
    <t>Res.:</t>
  </si>
  <si>
    <t>Standard</t>
  </si>
  <si>
    <t>Finpistol</t>
  </si>
  <si>
    <t>Grovpistol</t>
  </si>
  <si>
    <t>Hurtig fin</t>
  </si>
  <si>
    <t>Hurtig grov</t>
  </si>
  <si>
    <t>Hurtig militær</t>
  </si>
  <si>
    <t>Hurtig revolver</t>
  </si>
  <si>
    <t>Hurtig spesialpistol</t>
  </si>
  <si>
    <t>Hurtig spesialrevolver</t>
  </si>
  <si>
    <t>NAIS fin</t>
  </si>
  <si>
    <t>NAIS grov</t>
  </si>
  <si>
    <t>pr. 01.05.16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</si>
</sst>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8"/>
      <color rgb="FF333399"/>
      <name val="Arial"/>
      <family val="2"/>
    </font>
    <font>
      <b/>
      <sz val="18"/>
      <color rgb="FFFF0000"/>
      <name val="Arial"/>
      <family val="2"/>
    </font>
    <font>
      <sz val="10"/>
      <color rgb="FF333399"/>
      <name val="Arial"/>
      <family val="2"/>
    </font>
    <font>
      <b/>
      <sz val="14"/>
      <color rgb="FF33339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1D3DF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2" xfId="0" applyBorder="1" applyAlignment="1"/>
    <xf numFmtId="0" fontId="2" fillId="2" borderId="2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0" fontId="0" fillId="0" borderId="5" xfId="0" applyBorder="1"/>
    <xf numFmtId="0" fontId="6" fillId="0" borderId="5" xfId="0" applyFont="1" applyBorder="1"/>
    <xf numFmtId="0" fontId="0" fillId="0" borderId="6" xfId="0" applyBorder="1" applyAlignment="1">
      <alignment horizontal="center"/>
    </xf>
    <xf numFmtId="0" fontId="0" fillId="0" borderId="6" xfId="0" applyBorder="1"/>
    <xf numFmtId="1" fontId="6" fillId="0" borderId="6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772160</xdr:colOff>
      <xdr:row>3</xdr:row>
      <xdr:rowOff>132080</xdr:rowOff>
    </xdr:to>
    <xdr:pic>
      <xdr:nvPicPr>
        <xdr:cNvPr id="3" name="Picture 1" descr="Aron logo cop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1005839" cy="80264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on/Pistol/Skytterprotokoll/2016/&#197;rsrappor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F"/>
      <sheetName val="1G"/>
      <sheetName val="1M"/>
      <sheetName val="1R"/>
      <sheetName val="SP"/>
      <sheetName val="SR"/>
      <sheetName val="M1"/>
      <sheetName val="M2"/>
      <sheetName val="Å"/>
      <sheetName val="Bane"/>
      <sheetName val="10 på topp"/>
      <sheetName val="Statistikk"/>
      <sheetName val="Startoversikt"/>
      <sheetName val="Klasseføring"/>
      <sheetName val="Pokalskyting"/>
      <sheetName val="NM"/>
      <sheetName val="NM Lag"/>
      <sheetName val="KM-DM"/>
      <sheetName val="Navneliste"/>
    </sheetNames>
    <sheetDataSet>
      <sheetData sheetId="0">
        <row r="1">
          <cell r="H1">
            <v>2016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C5">
            <v>0</v>
          </cell>
          <cell r="D5">
            <v>553.00553000000002</v>
          </cell>
          <cell r="E5">
            <v>0</v>
          </cell>
          <cell r="G5">
            <v>576.00576000000001</v>
          </cell>
          <cell r="L5">
            <v>297.00297</v>
          </cell>
          <cell r="M5">
            <v>533.00533000000007</v>
          </cell>
          <cell r="N5">
            <v>558.00558000000001</v>
          </cell>
          <cell r="O5">
            <v>578.00578000000007</v>
          </cell>
          <cell r="P5">
            <v>577.00576999999998</v>
          </cell>
          <cell r="Q5">
            <v>563.00563</v>
          </cell>
          <cell r="R5">
            <v>573.00573000000009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AE5" t="str">
            <v>Hammer Rune</v>
          </cell>
          <cell r="AG5" t="str">
            <v>Ekeberg Eirik Sjemmedal</v>
          </cell>
          <cell r="AI5" t="str">
            <v>Hammer Rune</v>
          </cell>
          <cell r="AK5" t="str">
            <v>Ekeberg Eirik Sjemmedal</v>
          </cell>
        </row>
        <row r="6">
          <cell r="C6">
            <v>0</v>
          </cell>
          <cell r="D6">
            <v>525.01049999999998</v>
          </cell>
          <cell r="E6">
            <v>0</v>
          </cell>
          <cell r="G6">
            <v>535.01069999999993</v>
          </cell>
          <cell r="L6">
            <v>285.00569999999999</v>
          </cell>
          <cell r="M6">
            <v>555.01109999999994</v>
          </cell>
          <cell r="N6">
            <v>554.01107999999999</v>
          </cell>
          <cell r="O6">
            <v>573.01145999999994</v>
          </cell>
          <cell r="P6">
            <v>582.01163999999994</v>
          </cell>
          <cell r="Q6">
            <v>0</v>
          </cell>
          <cell r="R6">
            <v>583.01165999999989</v>
          </cell>
          <cell r="S6">
            <v>0</v>
          </cell>
          <cell r="T6">
            <v>558.0111599999999</v>
          </cell>
          <cell r="U6">
            <v>575.01149999999996</v>
          </cell>
          <cell r="V6">
            <v>0</v>
          </cell>
          <cell r="W6">
            <v>289.00577999999996</v>
          </cell>
          <cell r="X6">
            <v>280.00559999999996</v>
          </cell>
          <cell r="AE6" t="str">
            <v/>
          </cell>
          <cell r="AG6" t="str">
            <v>Hovd Lasse</v>
          </cell>
          <cell r="AI6" t="str">
            <v>Sveum Erik</v>
          </cell>
          <cell r="AK6" t="str">
            <v>Tangen Ole Richard</v>
          </cell>
        </row>
        <row r="7">
          <cell r="C7">
            <v>0</v>
          </cell>
          <cell r="D7">
            <v>359.01076999999998</v>
          </cell>
          <cell r="E7">
            <v>0</v>
          </cell>
          <cell r="G7">
            <v>535.01604999999995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AE7" t="str">
            <v/>
          </cell>
          <cell r="AG7" t="str">
            <v>Hammer Rune</v>
          </cell>
          <cell r="AI7" t="str">
            <v>Næss Geir Ove</v>
          </cell>
          <cell r="AK7" t="str">
            <v>Andersen Jon</v>
          </cell>
        </row>
        <row r="8">
          <cell r="C8">
            <v>0</v>
          </cell>
          <cell r="D8">
            <v>0</v>
          </cell>
          <cell r="E8">
            <v>369.01476000000002</v>
          </cell>
          <cell r="G8">
            <v>0</v>
          </cell>
          <cell r="L8">
            <v>290.01159999999999</v>
          </cell>
          <cell r="M8">
            <v>488.01952</v>
          </cell>
          <cell r="N8">
            <v>535.02139999999997</v>
          </cell>
          <cell r="O8">
            <v>547.02188000000001</v>
          </cell>
          <cell r="P8">
            <v>519.02076</v>
          </cell>
          <cell r="Q8">
            <v>569.02276000000006</v>
          </cell>
          <cell r="R8">
            <v>506.02024</v>
          </cell>
          <cell r="S8">
            <v>0</v>
          </cell>
          <cell r="T8">
            <v>538.02152000000001</v>
          </cell>
          <cell r="U8">
            <v>0</v>
          </cell>
          <cell r="V8">
            <v>0</v>
          </cell>
          <cell r="W8">
            <v>289.01156000000003</v>
          </cell>
          <cell r="X8">
            <v>268.01071999999999</v>
          </cell>
          <cell r="AE8" t="str">
            <v/>
          </cell>
          <cell r="AG8" t="str">
            <v>Andersen Jon</v>
          </cell>
          <cell r="AI8" t="str">
            <v>Eriksen Morten</v>
          </cell>
          <cell r="AK8" t="str">
            <v>Arnesen Terje</v>
          </cell>
        </row>
        <row r="9">
          <cell r="C9">
            <v>464.02783999999997</v>
          </cell>
          <cell r="D9">
            <v>499.02993999999995</v>
          </cell>
          <cell r="E9">
            <v>370.0222</v>
          </cell>
          <cell r="G9">
            <v>0</v>
          </cell>
          <cell r="L9">
            <v>291.01745999999997</v>
          </cell>
          <cell r="M9">
            <v>0</v>
          </cell>
          <cell r="N9">
            <v>527.03161999999998</v>
          </cell>
          <cell r="O9">
            <v>554.03323999999998</v>
          </cell>
          <cell r="P9">
            <v>546.03275999999994</v>
          </cell>
          <cell r="Q9">
            <v>555.03329999999994</v>
          </cell>
          <cell r="R9">
            <v>537.03221999999994</v>
          </cell>
          <cell r="S9">
            <v>516.03095999999994</v>
          </cell>
          <cell r="T9">
            <v>522.03131999999994</v>
          </cell>
          <cell r="U9">
            <v>0</v>
          </cell>
          <cell r="V9">
            <v>0</v>
          </cell>
          <cell r="W9">
            <v>279.01673999999997</v>
          </cell>
          <cell r="X9">
            <v>270.01619999999997</v>
          </cell>
          <cell r="AE9" t="str">
            <v/>
          </cell>
          <cell r="AG9" t="str">
            <v>Hovd Christoffer Robin</v>
          </cell>
          <cell r="AI9" t="str">
            <v>Østvold Tore</v>
          </cell>
          <cell r="AK9" t="str">
            <v>Bast Mikkel</v>
          </cell>
        </row>
        <row r="10">
          <cell r="C10">
            <v>0</v>
          </cell>
          <cell r="D10">
            <v>0</v>
          </cell>
          <cell r="E10">
            <v>346.02422000000001</v>
          </cell>
          <cell r="G10">
            <v>0</v>
          </cell>
          <cell r="L10">
            <v>279.01953000000003</v>
          </cell>
          <cell r="M10">
            <v>517.03619000000003</v>
          </cell>
          <cell r="N10">
            <v>487.03408999999999</v>
          </cell>
          <cell r="O10">
            <v>537.03759000000002</v>
          </cell>
          <cell r="P10">
            <v>0</v>
          </cell>
          <cell r="Q10">
            <v>545.03814999999997</v>
          </cell>
          <cell r="R10">
            <v>0</v>
          </cell>
          <cell r="S10">
            <v>551.03857000000005</v>
          </cell>
          <cell r="T10">
            <v>552.03863999999999</v>
          </cell>
          <cell r="U10">
            <v>0</v>
          </cell>
          <cell r="V10">
            <v>0</v>
          </cell>
          <cell r="W10">
            <v>273.01911000000001</v>
          </cell>
          <cell r="X10">
            <v>269.01882999999998</v>
          </cell>
          <cell r="AE10" t="str">
            <v/>
          </cell>
          <cell r="AG10" t="str">
            <v/>
          </cell>
          <cell r="AI10" t="str">
            <v>Kristiansen Tor</v>
          </cell>
          <cell r="AK10" t="str">
            <v>Hovd Christoffer Robin</v>
          </cell>
        </row>
        <row r="11">
          <cell r="C11">
            <v>0</v>
          </cell>
          <cell r="D11">
            <v>489.03912000000003</v>
          </cell>
          <cell r="E11">
            <v>0</v>
          </cell>
          <cell r="G11">
            <v>559.0447200000001</v>
          </cell>
          <cell r="L11">
            <v>293.02344000000005</v>
          </cell>
          <cell r="M11">
            <v>506.04048000000006</v>
          </cell>
          <cell r="N11">
            <v>533.04264000000001</v>
          </cell>
          <cell r="O11">
            <v>551.04408000000001</v>
          </cell>
          <cell r="P11">
            <v>0</v>
          </cell>
          <cell r="Q11">
            <v>555.0444</v>
          </cell>
          <cell r="R11">
            <v>0</v>
          </cell>
          <cell r="S11">
            <v>445.03560000000004</v>
          </cell>
          <cell r="T11">
            <v>551.04408000000001</v>
          </cell>
          <cell r="U11">
            <v>0</v>
          </cell>
          <cell r="V11">
            <v>0</v>
          </cell>
          <cell r="W11">
            <v>286.02288000000004</v>
          </cell>
          <cell r="X11">
            <v>276.02208000000002</v>
          </cell>
          <cell r="AE11" t="str">
            <v/>
          </cell>
          <cell r="AG11" t="str">
            <v/>
          </cell>
          <cell r="AI11" t="str">
            <v>Solbakken Wenche</v>
          </cell>
          <cell r="AK11" t="str">
            <v>Hovd Lasse</v>
          </cell>
        </row>
        <row r="12">
          <cell r="C12">
            <v>0</v>
          </cell>
          <cell r="D12">
            <v>0</v>
          </cell>
          <cell r="E12">
            <v>0</v>
          </cell>
          <cell r="G12">
            <v>552.04967999999997</v>
          </cell>
          <cell r="L12">
            <v>294.02645999999999</v>
          </cell>
          <cell r="M12">
            <v>513.04616999999996</v>
          </cell>
          <cell r="N12">
            <v>551.04958999999997</v>
          </cell>
          <cell r="O12">
            <v>573.05156999999997</v>
          </cell>
          <cell r="P12">
            <v>560.05039999999997</v>
          </cell>
          <cell r="Q12">
            <v>576.05183999999997</v>
          </cell>
          <cell r="R12">
            <v>551.04958999999997</v>
          </cell>
          <cell r="S12">
            <v>503.04526999999996</v>
          </cell>
          <cell r="T12">
            <v>550.04949999999997</v>
          </cell>
          <cell r="U12">
            <v>0</v>
          </cell>
          <cell r="V12">
            <v>0</v>
          </cell>
          <cell r="W12">
            <v>287.02582999999998</v>
          </cell>
          <cell r="X12">
            <v>229.02060999999998</v>
          </cell>
          <cell r="AE12" t="str">
            <v/>
          </cell>
          <cell r="AG12" t="str">
            <v/>
          </cell>
          <cell r="AI12" t="str">
            <v>Aas Pål Nag</v>
          </cell>
          <cell r="AK12" t="str">
            <v>Eriksen Morten</v>
          </cell>
        </row>
        <row r="13">
          <cell r="C13">
            <v>0</v>
          </cell>
          <cell r="D13">
            <v>0</v>
          </cell>
          <cell r="E13">
            <v>0</v>
          </cell>
          <cell r="G13">
            <v>561.05610000000001</v>
          </cell>
          <cell r="L13">
            <v>293.02929999999998</v>
          </cell>
          <cell r="M13">
            <v>0</v>
          </cell>
          <cell r="N13">
            <v>525.05250000000001</v>
          </cell>
          <cell r="O13">
            <v>572.05719999999997</v>
          </cell>
          <cell r="P13">
            <v>554.05539999999996</v>
          </cell>
          <cell r="Q13">
            <v>543.05430000000001</v>
          </cell>
          <cell r="R13">
            <v>546.05460000000005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286.02859999999998</v>
          </cell>
          <cell r="X13">
            <v>236.02359999999999</v>
          </cell>
          <cell r="AE13" t="str">
            <v/>
          </cell>
          <cell r="AG13" t="str">
            <v/>
          </cell>
          <cell r="AI13" t="str">
            <v>Koppergård Tove</v>
          </cell>
          <cell r="AK13" t="str">
            <v>Jensen Pål Erik</v>
          </cell>
        </row>
        <row r="14">
          <cell r="C14">
            <v>0</v>
          </cell>
          <cell r="D14">
            <v>0</v>
          </cell>
          <cell r="E14">
            <v>0</v>
          </cell>
          <cell r="G14">
            <v>520.05720000000008</v>
          </cell>
          <cell r="L14">
            <v>0</v>
          </cell>
          <cell r="M14">
            <v>490.0539</v>
          </cell>
          <cell r="N14">
            <v>510.05610000000001</v>
          </cell>
          <cell r="O14">
            <v>543.05973000000006</v>
          </cell>
          <cell r="P14">
            <v>530.05830000000003</v>
          </cell>
          <cell r="Q14">
            <v>539.05929000000003</v>
          </cell>
          <cell r="R14">
            <v>547.06017000000008</v>
          </cell>
          <cell r="S14">
            <v>519.05709000000002</v>
          </cell>
          <cell r="T14">
            <v>544.05984000000001</v>
          </cell>
          <cell r="U14">
            <v>0</v>
          </cell>
          <cell r="V14">
            <v>0</v>
          </cell>
          <cell r="W14">
            <v>281.03091000000001</v>
          </cell>
          <cell r="X14">
            <v>268.02948000000004</v>
          </cell>
          <cell r="AE14" t="str">
            <v/>
          </cell>
          <cell r="AG14" t="str">
            <v/>
          </cell>
          <cell r="AI14" t="str">
            <v>Hagen Per</v>
          </cell>
          <cell r="AK14" t="str">
            <v>Berg Petter</v>
          </cell>
        </row>
        <row r="15">
          <cell r="C15">
            <v>0</v>
          </cell>
          <cell r="D15">
            <v>0</v>
          </cell>
          <cell r="E15">
            <v>0</v>
          </cell>
          <cell r="G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G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C17">
            <v>0</v>
          </cell>
          <cell r="D17">
            <v>0</v>
          </cell>
          <cell r="E17">
            <v>357.04998000000001</v>
          </cell>
          <cell r="G17">
            <v>527.07378000000006</v>
          </cell>
          <cell r="L17">
            <v>285.03989999999999</v>
          </cell>
          <cell r="M17">
            <v>0</v>
          </cell>
          <cell r="N17">
            <v>494.06916000000001</v>
          </cell>
          <cell r="O17">
            <v>486.06804</v>
          </cell>
          <cell r="P17">
            <v>0</v>
          </cell>
          <cell r="Q17">
            <v>517.07238000000007</v>
          </cell>
          <cell r="R17">
            <v>0</v>
          </cell>
          <cell r="S17">
            <v>354.04955999999999</v>
          </cell>
          <cell r="T17">
            <v>443.06202000000002</v>
          </cell>
          <cell r="U17">
            <v>0</v>
          </cell>
          <cell r="V17">
            <v>0</v>
          </cell>
          <cell r="W17">
            <v>271.03793999999999</v>
          </cell>
          <cell r="X17">
            <v>0</v>
          </cell>
        </row>
        <row r="18">
          <cell r="C18">
            <v>0</v>
          </cell>
          <cell r="D18">
            <v>0</v>
          </cell>
          <cell r="E18">
            <v>360.22320000000002</v>
          </cell>
          <cell r="G18">
            <v>0</v>
          </cell>
          <cell r="L18">
            <v>284.17608000000001</v>
          </cell>
          <cell r="M18">
            <v>0</v>
          </cell>
          <cell r="N18">
            <v>495.30690000000004</v>
          </cell>
          <cell r="O18">
            <v>506.31372000000005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272.16864000000004</v>
          </cell>
          <cell r="X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G19">
            <v>0</v>
          </cell>
          <cell r="L19">
            <v>0</v>
          </cell>
          <cell r="M19">
            <v>0</v>
          </cell>
          <cell r="N19">
            <v>501.07515000000006</v>
          </cell>
          <cell r="O19">
            <v>521.07815000000005</v>
          </cell>
          <cell r="P19">
            <v>0</v>
          </cell>
          <cell r="Q19">
            <v>485.07275000000004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270.04050000000001</v>
          </cell>
          <cell r="X19">
            <v>0</v>
          </cell>
        </row>
        <row r="20">
          <cell r="C20">
            <v>0</v>
          </cell>
          <cell r="D20">
            <v>0</v>
          </cell>
          <cell r="E20">
            <v>342.05471999999997</v>
          </cell>
          <cell r="G20">
            <v>0</v>
          </cell>
          <cell r="L20">
            <v>270.04319999999996</v>
          </cell>
          <cell r="M20">
            <v>0</v>
          </cell>
          <cell r="N20">
            <v>470.0752</v>
          </cell>
          <cell r="O20">
            <v>493.07887999999997</v>
          </cell>
          <cell r="P20">
            <v>462.07391999999999</v>
          </cell>
          <cell r="Q20">
            <v>501.08015999999998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267.04271999999997</v>
          </cell>
          <cell r="X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G21">
            <v>0</v>
          </cell>
          <cell r="L21">
            <v>270.04590000000002</v>
          </cell>
          <cell r="M21">
            <v>0</v>
          </cell>
          <cell r="N21">
            <v>422.07173999999998</v>
          </cell>
          <cell r="O21">
            <v>444.07548000000003</v>
          </cell>
          <cell r="P21">
            <v>386.06562000000002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G22">
            <v>0</v>
          </cell>
          <cell r="L22">
            <v>0</v>
          </cell>
          <cell r="M22">
            <v>0</v>
          </cell>
          <cell r="N22">
            <v>464.08352000000002</v>
          </cell>
          <cell r="O22">
            <v>429.07722000000001</v>
          </cell>
          <cell r="P22">
            <v>0</v>
          </cell>
          <cell r="Q22">
            <v>432.07776000000001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264.04752000000002</v>
          </cell>
          <cell r="X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G23">
            <v>0</v>
          </cell>
          <cell r="L23">
            <v>0</v>
          </cell>
          <cell r="M23">
            <v>0</v>
          </cell>
          <cell r="N23">
            <v>478.09081999999995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270.05129999999997</v>
          </cell>
          <cell r="X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G24">
            <v>0</v>
          </cell>
          <cell r="L24">
            <v>275.05500000000001</v>
          </cell>
          <cell r="M24">
            <v>0</v>
          </cell>
          <cell r="N24">
            <v>0</v>
          </cell>
          <cell r="O24">
            <v>317.0634</v>
          </cell>
          <cell r="P24">
            <v>0</v>
          </cell>
          <cell r="Q24">
            <v>316.06319999999999</v>
          </cell>
          <cell r="R24">
            <v>0</v>
          </cell>
          <cell r="S24">
            <v>0</v>
          </cell>
          <cell r="T24">
            <v>426.08519999999999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G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357.07497000000001</v>
          </cell>
          <cell r="R25">
            <v>375.07875000000001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C26">
            <v>0</v>
          </cell>
          <cell r="D26">
            <v>0</v>
          </cell>
          <cell r="E26">
            <v>355.07810000000006</v>
          </cell>
          <cell r="G26">
            <v>0</v>
          </cell>
          <cell r="L26">
            <v>283.06226000000004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C27">
            <v>0</v>
          </cell>
          <cell r="D27">
            <v>0</v>
          </cell>
          <cell r="E27">
            <v>315.07245</v>
          </cell>
          <cell r="G27">
            <v>0</v>
          </cell>
          <cell r="L27">
            <v>269.06187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C28">
            <v>0</v>
          </cell>
          <cell r="D28">
            <v>0</v>
          </cell>
          <cell r="E28">
            <v>351.08424000000002</v>
          </cell>
          <cell r="G28">
            <v>0</v>
          </cell>
          <cell r="L28">
            <v>278.06672000000003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G29">
            <v>493.12325000000004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AE29" t="str">
            <v>Ekeberg Eirik Sjemmedal</v>
          </cell>
          <cell r="AG29" t="str">
            <v>Hovd Lasse</v>
          </cell>
          <cell r="AI29" t="str">
            <v>Ekeberg Eirik Sjemmedal</v>
          </cell>
          <cell r="AK29" t="str">
            <v>Ekeberg Eirik Sjemmedal</v>
          </cell>
        </row>
        <row r="30">
          <cell r="C30">
            <v>0</v>
          </cell>
          <cell r="D30">
            <v>0</v>
          </cell>
          <cell r="E30">
            <v>0</v>
          </cell>
          <cell r="G30">
            <v>0</v>
          </cell>
          <cell r="L30">
            <v>287.07461999999998</v>
          </cell>
          <cell r="M30">
            <v>0</v>
          </cell>
          <cell r="N30">
            <v>492.12791999999996</v>
          </cell>
          <cell r="O30">
            <v>0</v>
          </cell>
          <cell r="P30">
            <v>0</v>
          </cell>
          <cell r="Q30">
            <v>491.12765999999999</v>
          </cell>
          <cell r="R30">
            <v>335.08709999999996</v>
          </cell>
          <cell r="S30">
            <v>0</v>
          </cell>
          <cell r="T30">
            <v>495.12869999999998</v>
          </cell>
          <cell r="U30">
            <v>0</v>
          </cell>
          <cell r="V30">
            <v>0</v>
          </cell>
          <cell r="W30">
            <v>283.07357999999999</v>
          </cell>
          <cell r="X30">
            <v>0</v>
          </cell>
          <cell r="AE30" t="str">
            <v>Bast Mikkel</v>
          </cell>
          <cell r="AG30" t="str">
            <v>Ekeberg Eirik Sjemmedal</v>
          </cell>
          <cell r="AI30" t="str">
            <v>Hovd Lasse</v>
          </cell>
          <cell r="AK30" t="str">
            <v>Bast Mikkel</v>
          </cell>
        </row>
        <row r="31">
          <cell r="C31">
            <v>0</v>
          </cell>
          <cell r="D31">
            <v>0</v>
          </cell>
          <cell r="E31">
            <v>0</v>
          </cell>
          <cell r="G31">
            <v>0</v>
          </cell>
          <cell r="L31">
            <v>276.07452000000001</v>
          </cell>
          <cell r="M31">
            <v>0</v>
          </cell>
          <cell r="N31">
            <v>498.13445999999999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256.06912</v>
          </cell>
          <cell r="X31">
            <v>0</v>
          </cell>
          <cell r="AE31" t="str">
            <v>Tangen Ole Richard</v>
          </cell>
          <cell r="AG31" t="str">
            <v>Solbakken Wenche</v>
          </cell>
          <cell r="AI31" t="str">
            <v>Bast Mikkel</v>
          </cell>
          <cell r="AK31" t="str">
            <v>Hovd Lasse</v>
          </cell>
        </row>
        <row r="32">
          <cell r="C32">
            <v>0</v>
          </cell>
          <cell r="D32">
            <v>0</v>
          </cell>
          <cell r="E32">
            <v>314.08792</v>
          </cell>
          <cell r="G32">
            <v>0</v>
          </cell>
          <cell r="L32">
            <v>266.07447999999999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233.06524000000002</v>
          </cell>
          <cell r="X32">
            <v>0</v>
          </cell>
          <cell r="AE32" t="str">
            <v>Andersen Jon</v>
          </cell>
          <cell r="AG32" t="str">
            <v>Bast Mikkel</v>
          </cell>
          <cell r="AI32" t="str">
            <v>Sveum Erik</v>
          </cell>
          <cell r="AK32" t="str">
            <v>Tangen Ole Richard</v>
          </cell>
        </row>
        <row r="33">
          <cell r="C33">
            <v>0</v>
          </cell>
          <cell r="D33">
            <v>0</v>
          </cell>
          <cell r="E33">
            <v>0</v>
          </cell>
          <cell r="G33">
            <v>0</v>
          </cell>
          <cell r="L33">
            <v>223.06466999999998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AE33" t="str">
            <v>Hammer Rune</v>
          </cell>
          <cell r="AG33" t="str">
            <v>Andersen Jon</v>
          </cell>
          <cell r="AI33" t="str">
            <v>Andersen Jon</v>
          </cell>
          <cell r="AK33" t="str">
            <v>Hammer Rune</v>
          </cell>
        </row>
        <row r="34">
          <cell r="C34">
            <v>0</v>
          </cell>
          <cell r="D34">
            <v>0</v>
          </cell>
          <cell r="E34">
            <v>321.09629999999999</v>
          </cell>
          <cell r="G34">
            <v>0</v>
          </cell>
          <cell r="L34">
            <v>253.07589999999999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AE34" t="str">
            <v>Sveum Erik</v>
          </cell>
          <cell r="AG34" t="str">
            <v>Berg Petter</v>
          </cell>
          <cell r="AI34" t="str">
            <v>Hammer Rune</v>
          </cell>
          <cell r="AK34" t="str">
            <v>Andersen Jon</v>
          </cell>
        </row>
        <row r="35">
          <cell r="C35">
            <v>0</v>
          </cell>
          <cell r="D35">
            <v>0</v>
          </cell>
          <cell r="E35">
            <v>0</v>
          </cell>
          <cell r="G35">
            <v>437.13547</v>
          </cell>
          <cell r="L35">
            <v>271.08401000000003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489.15159</v>
          </cell>
          <cell r="R35">
            <v>469.14539000000002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267.08276999999998</v>
          </cell>
          <cell r="X35">
            <v>0</v>
          </cell>
          <cell r="AE35" t="str">
            <v>Arnesen Terje</v>
          </cell>
          <cell r="AG35" t="str">
            <v>Sveum Erik</v>
          </cell>
          <cell r="AI35" t="str">
            <v>Tangen Ole Richard</v>
          </cell>
          <cell r="AK35" t="str">
            <v>Sveum Erik</v>
          </cell>
        </row>
        <row r="36">
          <cell r="C36">
            <v>0</v>
          </cell>
          <cell r="D36">
            <v>0</v>
          </cell>
          <cell r="E36">
            <v>0</v>
          </cell>
          <cell r="G36">
            <v>556.17792000000009</v>
          </cell>
          <cell r="L36">
            <v>287.09184000000005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AE36" t="str">
            <v>Hirth Peter</v>
          </cell>
          <cell r="AG36" t="str">
            <v>Bodin Jan</v>
          </cell>
          <cell r="AI36" t="str">
            <v>Berg Petter</v>
          </cell>
          <cell r="AK36" t="str">
            <v>Berg Petter</v>
          </cell>
        </row>
        <row r="37">
          <cell r="C37">
            <v>0</v>
          </cell>
          <cell r="D37">
            <v>0</v>
          </cell>
          <cell r="E37">
            <v>0</v>
          </cell>
          <cell r="G37">
            <v>0</v>
          </cell>
          <cell r="L37">
            <v>272.08975999999996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AE37" t="str">
            <v>Eriksen Morten</v>
          </cell>
          <cell r="AG37" t="str">
            <v/>
          </cell>
          <cell r="AI37" t="str">
            <v>Andersen Trygve Hval</v>
          </cell>
          <cell r="AK37" t="str">
            <v>Solbakken Wenche</v>
          </cell>
        </row>
        <row r="38">
          <cell r="C38">
            <v>0</v>
          </cell>
          <cell r="D38">
            <v>0</v>
          </cell>
          <cell r="E38">
            <v>0</v>
          </cell>
          <cell r="G38">
            <v>0</v>
          </cell>
          <cell r="L38">
            <v>265.09010000000001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AE38" t="str">
            <v>Hovd Lasse</v>
          </cell>
          <cell r="AG38" t="str">
            <v/>
          </cell>
          <cell r="AI38" t="str">
            <v>Iversen Morten</v>
          </cell>
          <cell r="AK38" t="str">
            <v>Andersen Trygve Hval</v>
          </cell>
        </row>
        <row r="39">
          <cell r="C39">
            <v>0</v>
          </cell>
          <cell r="D39">
            <v>0</v>
          </cell>
          <cell r="E39">
            <v>301.10535000000004</v>
          </cell>
          <cell r="G39">
            <v>0</v>
          </cell>
          <cell r="L39">
            <v>215.07525000000001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G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G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AE41" t="str">
            <v>Hovd Lasse</v>
          </cell>
          <cell r="AG41" t="str">
            <v>Bast Mikkel</v>
          </cell>
          <cell r="AI41" t="str">
            <v>Hovd Lasse</v>
          </cell>
          <cell r="AK41" t="str">
            <v>Solbakken Wenche</v>
          </cell>
        </row>
        <row r="42">
          <cell r="C42">
            <v>0</v>
          </cell>
          <cell r="D42">
            <v>0</v>
          </cell>
          <cell r="E42">
            <v>0</v>
          </cell>
          <cell r="G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AE42" t="str">
            <v>Ekeberg Eirik Sjemmedal</v>
          </cell>
          <cell r="AG42" t="str">
            <v>Sveum Erik</v>
          </cell>
          <cell r="AI42" t="str">
            <v>Ekeberg Eirik Sjemmedal</v>
          </cell>
          <cell r="AK42" t="str">
            <v>Berg Petter</v>
          </cell>
        </row>
        <row r="43">
          <cell r="C43">
            <v>0</v>
          </cell>
          <cell r="D43">
            <v>0</v>
          </cell>
          <cell r="E43">
            <v>0</v>
          </cell>
          <cell r="G43">
            <v>475.18049999999999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AE43" t="str">
            <v>Bast Mikkel</v>
          </cell>
          <cell r="AG43" t="str">
            <v>Ekeberg Eirik Sjemmedal</v>
          </cell>
          <cell r="AI43" t="str">
            <v>Bast Mikkel</v>
          </cell>
          <cell r="AK43" t="str">
            <v>Hammer Rune</v>
          </cell>
        </row>
        <row r="44">
          <cell r="C44">
            <v>0</v>
          </cell>
          <cell r="D44">
            <v>0</v>
          </cell>
          <cell r="E44">
            <v>0</v>
          </cell>
          <cell r="G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AE44" t="str">
            <v>Tangen Ole Richard</v>
          </cell>
          <cell r="AG44" t="str">
            <v>Andersen Jon</v>
          </cell>
          <cell r="AI44" t="str">
            <v>Berg Petter</v>
          </cell>
          <cell r="AK44" t="str">
            <v>Bast Mikkel</v>
          </cell>
        </row>
        <row r="45">
          <cell r="C45">
            <v>0</v>
          </cell>
          <cell r="D45">
            <v>0</v>
          </cell>
          <cell r="E45">
            <v>0</v>
          </cell>
          <cell r="G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256.10239999999999</v>
          </cell>
          <cell r="X45">
            <v>0</v>
          </cell>
          <cell r="AE45" t="str">
            <v>Hammer Rune</v>
          </cell>
          <cell r="AG45" t="str">
            <v>Hammer Rune</v>
          </cell>
          <cell r="AI45" t="str">
            <v>Tangen Ole Richard</v>
          </cell>
          <cell r="AK45" t="str">
            <v>Andersen Jon</v>
          </cell>
        </row>
        <row r="46">
          <cell r="C46">
            <v>0</v>
          </cell>
          <cell r="D46">
            <v>0</v>
          </cell>
          <cell r="E46">
            <v>0</v>
          </cell>
          <cell r="G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AE46" t="str">
            <v>Berg Petter</v>
          </cell>
          <cell r="AG46" t="str">
            <v>Solbakken Wenche</v>
          </cell>
          <cell r="AI46" t="str">
            <v>Hammer Rune</v>
          </cell>
          <cell r="AK46" t="str">
            <v>Eriksen Morten</v>
          </cell>
        </row>
        <row r="47">
          <cell r="C47">
            <v>0</v>
          </cell>
          <cell r="D47">
            <v>0</v>
          </cell>
          <cell r="E47">
            <v>0</v>
          </cell>
          <cell r="G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AE47" t="str">
            <v>Sveum Erik</v>
          </cell>
          <cell r="AG47" t="str">
            <v>Tangen Ole Richard</v>
          </cell>
          <cell r="AI47" t="str">
            <v>Sveum Erik</v>
          </cell>
          <cell r="AK47" t="str">
            <v/>
          </cell>
        </row>
        <row r="48">
          <cell r="C48">
            <v>0</v>
          </cell>
          <cell r="D48">
            <v>0</v>
          </cell>
          <cell r="E48">
            <v>0</v>
          </cell>
          <cell r="G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AE48" t="str">
            <v>Aas Pål Nag</v>
          </cell>
          <cell r="AG48" t="str">
            <v>Berg Petter</v>
          </cell>
          <cell r="AI48" t="str">
            <v>Wiik Jan</v>
          </cell>
          <cell r="AK48" t="str">
            <v/>
          </cell>
        </row>
        <row r="49">
          <cell r="C49">
            <v>0</v>
          </cell>
          <cell r="D49">
            <v>0</v>
          </cell>
          <cell r="E49">
            <v>0</v>
          </cell>
          <cell r="G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AE49" t="str">
            <v>Strand Runar</v>
          </cell>
          <cell r="AG49" t="str">
            <v>Eriksen Morten</v>
          </cell>
          <cell r="AI49" t="str">
            <v>Jørgensen Torben Finn</v>
          </cell>
          <cell r="AK49" t="str">
            <v/>
          </cell>
        </row>
        <row r="50">
          <cell r="C50">
            <v>0</v>
          </cell>
          <cell r="D50">
            <v>0</v>
          </cell>
          <cell r="E50">
            <v>0</v>
          </cell>
          <cell r="G50">
            <v>521.23445000000004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AE50" t="str">
            <v/>
          </cell>
          <cell r="AG50" t="str">
            <v>Aas Pål Nag</v>
          </cell>
          <cell r="AI50" t="str">
            <v/>
          </cell>
          <cell r="AK50" t="str">
            <v/>
          </cell>
        </row>
        <row r="51">
          <cell r="C51">
            <v>0</v>
          </cell>
          <cell r="D51">
            <v>0</v>
          </cell>
          <cell r="E51">
            <v>0</v>
          </cell>
          <cell r="G51">
            <v>418.19227999999998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G52">
            <v>416.19551999999999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G53">
            <v>324.15552000000002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AE53" t="str">
            <v>Hovd Lasse</v>
          </cell>
          <cell r="AG53" t="str">
            <v>Hovd Lasse</v>
          </cell>
          <cell r="AI53" t="str">
            <v/>
          </cell>
          <cell r="AK53" t="str">
            <v>Sveum Erik</v>
          </cell>
        </row>
        <row r="54">
          <cell r="C54">
            <v>0</v>
          </cell>
          <cell r="D54">
            <v>0</v>
          </cell>
          <cell r="E54">
            <v>0</v>
          </cell>
          <cell r="G54">
            <v>0</v>
          </cell>
          <cell r="L54">
            <v>0</v>
          </cell>
          <cell r="M54">
            <v>280.13720000000001</v>
          </cell>
          <cell r="N54">
            <v>421.20629000000002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261.12789000000004</v>
          </cell>
          <cell r="X54">
            <v>0</v>
          </cell>
          <cell r="AE54" t="str">
            <v>Solbakken Wenche</v>
          </cell>
          <cell r="AG54" t="str">
            <v/>
          </cell>
          <cell r="AI54" t="str">
            <v/>
          </cell>
          <cell r="AK54" t="str">
            <v>Hovd Lasse</v>
          </cell>
        </row>
        <row r="55">
          <cell r="C55">
            <v>0</v>
          </cell>
          <cell r="D55">
            <v>0</v>
          </cell>
          <cell r="E55">
            <v>0</v>
          </cell>
          <cell r="G55">
            <v>0</v>
          </cell>
          <cell r="L55">
            <v>0</v>
          </cell>
          <cell r="M55">
            <v>0</v>
          </cell>
          <cell r="N55">
            <v>400.2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247.12349999999998</v>
          </cell>
          <cell r="X55">
            <v>0</v>
          </cell>
          <cell r="AE55" t="str">
            <v>Andersen Jon</v>
          </cell>
          <cell r="AG55" t="str">
            <v/>
          </cell>
          <cell r="AI55" t="str">
            <v/>
          </cell>
          <cell r="AK55" t="str">
            <v>Bast Mikkel</v>
          </cell>
        </row>
        <row r="56">
          <cell r="C56">
            <v>0</v>
          </cell>
          <cell r="D56">
            <v>0</v>
          </cell>
          <cell r="E56">
            <v>0</v>
          </cell>
          <cell r="G56">
            <v>500.255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AE56" t="str">
            <v>Bast Mikkel</v>
          </cell>
          <cell r="AG56" t="str">
            <v/>
          </cell>
          <cell r="AI56" t="str">
            <v/>
          </cell>
          <cell r="AK56" t="str">
            <v>Tangen Ole Richard</v>
          </cell>
        </row>
        <row r="57">
          <cell r="C57">
            <v>0</v>
          </cell>
          <cell r="D57">
            <v>0</v>
          </cell>
          <cell r="E57">
            <v>0</v>
          </cell>
          <cell r="G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AE57" t="str">
            <v>Berg Petter</v>
          </cell>
          <cell r="AG57" t="str">
            <v/>
          </cell>
          <cell r="AI57" t="str">
            <v/>
          </cell>
          <cell r="AK57" t="str">
            <v>Andersen Jon</v>
          </cell>
        </row>
        <row r="58">
          <cell r="C58">
            <v>0</v>
          </cell>
          <cell r="D58">
            <v>0</v>
          </cell>
          <cell r="E58">
            <v>0</v>
          </cell>
          <cell r="G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AE58" t="str">
            <v>Sveum Erik</v>
          </cell>
          <cell r="AG58" t="str">
            <v/>
          </cell>
          <cell r="AI58" t="str">
            <v/>
          </cell>
          <cell r="AK58" t="str">
            <v>Hirth Peter</v>
          </cell>
        </row>
        <row r="59">
          <cell r="C59">
            <v>0</v>
          </cell>
          <cell r="D59">
            <v>0</v>
          </cell>
          <cell r="E59">
            <v>0</v>
          </cell>
          <cell r="G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AE59" t="str">
            <v>Hammer Rune</v>
          </cell>
          <cell r="AG59" t="str">
            <v/>
          </cell>
          <cell r="AI59" t="str">
            <v/>
          </cell>
          <cell r="AK59" t="str">
            <v>Berg Petter</v>
          </cell>
        </row>
        <row r="60">
          <cell r="C60">
            <v>0</v>
          </cell>
          <cell r="D60">
            <v>0</v>
          </cell>
          <cell r="E60">
            <v>0</v>
          </cell>
          <cell r="G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AE60" t="str">
            <v>Hirth Peter</v>
          </cell>
          <cell r="AG60" t="str">
            <v/>
          </cell>
          <cell r="AI60" t="str">
            <v/>
          </cell>
          <cell r="AK60" t="str">
            <v>Hammer Rune</v>
          </cell>
        </row>
        <row r="61">
          <cell r="C61">
            <v>0</v>
          </cell>
          <cell r="D61">
            <v>0</v>
          </cell>
          <cell r="E61">
            <v>0</v>
          </cell>
          <cell r="G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AE61" t="str">
            <v>Eriksen Morten</v>
          </cell>
          <cell r="AG61" t="str">
            <v/>
          </cell>
          <cell r="AI61" t="str">
            <v/>
          </cell>
          <cell r="AK61" t="str">
            <v>Solbakken Wenche</v>
          </cell>
        </row>
        <row r="62">
          <cell r="C62">
            <v>0</v>
          </cell>
          <cell r="D62">
            <v>0</v>
          </cell>
          <cell r="E62">
            <v>0</v>
          </cell>
          <cell r="G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AE62" t="str">
            <v>Berglund Morten</v>
          </cell>
          <cell r="AG62" t="str">
            <v/>
          </cell>
          <cell r="AI62" t="str">
            <v/>
          </cell>
          <cell r="AK62" t="str">
            <v>Næss Geir Ove</v>
          </cell>
        </row>
        <row r="63">
          <cell r="C63">
            <v>0</v>
          </cell>
          <cell r="D63">
            <v>0</v>
          </cell>
          <cell r="E63">
            <v>0</v>
          </cell>
          <cell r="G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G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G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AE65" t="str">
            <v>Hovd Lasse</v>
          </cell>
        </row>
        <row r="66">
          <cell r="C66">
            <v>0</v>
          </cell>
          <cell r="D66">
            <v>0</v>
          </cell>
          <cell r="E66">
            <v>0</v>
          </cell>
          <cell r="G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AE66" t="str">
            <v>Andersen Jon</v>
          </cell>
        </row>
        <row r="67">
          <cell r="C67">
            <v>0</v>
          </cell>
          <cell r="D67">
            <v>0</v>
          </cell>
          <cell r="E67">
            <v>0</v>
          </cell>
          <cell r="G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AE67" t="str">
            <v>Hammer Rune</v>
          </cell>
        </row>
        <row r="68">
          <cell r="C68">
            <v>0</v>
          </cell>
          <cell r="D68">
            <v>0</v>
          </cell>
          <cell r="E68">
            <v>0</v>
          </cell>
          <cell r="G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AE68" t="str">
            <v>Solbakken Wenche</v>
          </cell>
        </row>
        <row r="69">
          <cell r="C69">
            <v>0</v>
          </cell>
          <cell r="D69">
            <v>0</v>
          </cell>
          <cell r="E69">
            <v>0</v>
          </cell>
          <cell r="G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AE69" t="str">
            <v>Berg Petter</v>
          </cell>
        </row>
        <row r="70">
          <cell r="C70">
            <v>0</v>
          </cell>
          <cell r="D70">
            <v>0</v>
          </cell>
          <cell r="E70">
            <v>0</v>
          </cell>
          <cell r="G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AE70" t="str">
            <v>Sveum Erik</v>
          </cell>
        </row>
        <row r="71">
          <cell r="C71">
            <v>0</v>
          </cell>
          <cell r="D71">
            <v>0</v>
          </cell>
          <cell r="E71">
            <v>0</v>
          </cell>
          <cell r="G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AE71" t="str">
            <v>Tangen Ole Richard</v>
          </cell>
        </row>
        <row r="72">
          <cell r="C72">
            <v>0</v>
          </cell>
          <cell r="D72">
            <v>0</v>
          </cell>
          <cell r="E72">
            <v>0</v>
          </cell>
          <cell r="G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AE72" t="str">
            <v>Bast Mikkel</v>
          </cell>
        </row>
        <row r="73">
          <cell r="C73">
            <v>0</v>
          </cell>
          <cell r="D73">
            <v>0</v>
          </cell>
          <cell r="E73">
            <v>0</v>
          </cell>
          <cell r="G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AE73" t="str">
            <v/>
          </cell>
        </row>
        <row r="74">
          <cell r="C74">
            <v>0</v>
          </cell>
          <cell r="D74">
            <v>0</v>
          </cell>
          <cell r="E74">
            <v>0</v>
          </cell>
          <cell r="G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AE74" t="str">
            <v/>
          </cell>
        </row>
        <row r="75">
          <cell r="C75">
            <v>0</v>
          </cell>
          <cell r="D75">
            <v>0</v>
          </cell>
          <cell r="E75">
            <v>0</v>
          </cell>
          <cell r="G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G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G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G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G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G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G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G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G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G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G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G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G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G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G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G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G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G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G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G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G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G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G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G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G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G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G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G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G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G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G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G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G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G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G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G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G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G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G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G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G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G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G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G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G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G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G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G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G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G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4"/>
  <sheetViews>
    <sheetView tabSelected="1" zoomScale="75" zoomScaleNormal="75" workbookViewId="0">
      <selection activeCell="Y33" sqref="Y33"/>
    </sheetView>
  </sheetViews>
  <sheetFormatPr baseColWidth="10" defaultRowHeight="14.4"/>
  <cols>
    <col min="1" max="1" width="3.33203125" style="5" customWidth="1"/>
    <col min="2" max="2" width="23.33203125" customWidth="1"/>
    <col min="3" max="3" width="6.33203125" customWidth="1"/>
    <col min="4" max="4" width="7.33203125" customWidth="1"/>
    <col min="5" max="5" width="3.33203125" customWidth="1"/>
    <col min="6" max="6" width="23.33203125" customWidth="1"/>
    <col min="7" max="7" width="6.33203125" customWidth="1"/>
    <col min="8" max="8" width="7.33203125" customWidth="1"/>
    <col min="9" max="9" width="3.33203125" customWidth="1"/>
    <col min="10" max="10" width="23.33203125" customWidth="1"/>
    <col min="11" max="11" width="6.33203125" customWidth="1"/>
    <col min="12" max="12" width="7.33203125" customWidth="1"/>
    <col min="13" max="13" width="3.33203125" customWidth="1"/>
    <col min="14" max="14" width="23.33203125" customWidth="1"/>
    <col min="15" max="15" width="6.33203125" customWidth="1"/>
    <col min="16" max="16" width="7.33203125" customWidth="1"/>
    <col min="17" max="17" width="3.33203125" customWidth="1"/>
    <col min="18" max="18" width="23.33203125" customWidth="1"/>
    <col min="19" max="19" width="6.33203125" customWidth="1"/>
    <col min="20" max="20" width="7.33203125" customWidth="1"/>
    <col min="21" max="21" width="3.33203125" customWidth="1"/>
    <col min="22" max="22" width="23.33203125" customWidth="1"/>
    <col min="23" max="23" width="6.33203125" customWidth="1"/>
  </cols>
  <sheetData>
    <row r="1" spans="1:23" ht="24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4">
        <f>'[1]1F'!H1</f>
        <v>2016</v>
      </c>
      <c r="P1" s="4">
        <f>'[1]1F'!P1</f>
        <v>0</v>
      </c>
      <c r="Q1" s="20" t="s">
        <v>20</v>
      </c>
      <c r="R1" s="21"/>
      <c r="S1" s="21"/>
      <c r="T1" s="21"/>
      <c r="U1" s="21"/>
      <c r="V1" s="21"/>
      <c r="W1" s="22"/>
    </row>
    <row r="4" spans="1:23" ht="15" thickBot="1"/>
    <row r="5" spans="1:23" ht="18" thickBot="1">
      <c r="A5" s="6" t="s">
        <v>1</v>
      </c>
      <c r="B5" s="7"/>
      <c r="C5" s="8"/>
      <c r="E5" s="6" t="s">
        <v>2</v>
      </c>
      <c r="F5" s="7"/>
      <c r="G5" s="8"/>
      <c r="I5" s="6" t="s">
        <v>3</v>
      </c>
      <c r="J5" s="7"/>
      <c r="K5" s="8"/>
      <c r="M5" s="6" t="s">
        <v>4</v>
      </c>
      <c r="N5" s="7"/>
      <c r="O5" s="8"/>
      <c r="Q5" s="6" t="s">
        <v>5</v>
      </c>
      <c r="R5" s="7"/>
      <c r="S5" s="8"/>
      <c r="U5" s="6" t="s">
        <v>6</v>
      </c>
      <c r="V5" s="7"/>
      <c r="W5" s="8"/>
    </row>
    <row r="6" spans="1:23" ht="16.2" thickBot="1">
      <c r="A6" s="9" t="s">
        <v>7</v>
      </c>
      <c r="B6" s="10"/>
      <c r="C6" s="11" t="s">
        <v>8</v>
      </c>
      <c r="E6" s="9" t="s">
        <v>7</v>
      </c>
      <c r="F6" s="12"/>
      <c r="G6" s="11" t="s">
        <v>8</v>
      </c>
      <c r="I6" s="9" t="s">
        <v>7</v>
      </c>
      <c r="J6" s="10"/>
      <c r="K6" s="11" t="s">
        <v>8</v>
      </c>
      <c r="M6" s="9" t="s">
        <v>7</v>
      </c>
      <c r="N6" s="10"/>
      <c r="O6" s="11" t="s">
        <v>8</v>
      </c>
      <c r="Q6" s="9" t="s">
        <v>7</v>
      </c>
      <c r="R6" s="10"/>
      <c r="S6" s="11" t="s">
        <v>8</v>
      </c>
      <c r="U6" s="9" t="s">
        <v>7</v>
      </c>
      <c r="V6" s="10"/>
      <c r="W6" s="11" t="s">
        <v>8</v>
      </c>
    </row>
    <row r="7" spans="1:23">
      <c r="A7" s="13">
        <v>1</v>
      </c>
      <c r="B7" t="str">
        <f>[1]Bane!AE5</f>
        <v>Hammer Rune</v>
      </c>
      <c r="C7" s="14">
        <f>IF(MAX([1]Bane!$C$5:$C$124)&gt;0,MAX([1]Bane!$C$5:$C$124),"")</f>
        <v>464.02783999999997</v>
      </c>
      <c r="E7" s="13">
        <v>1</v>
      </c>
      <c r="F7" s="15" t="str">
        <f>[1]Bane!AG5</f>
        <v>Ekeberg Eirik Sjemmedal</v>
      </c>
      <c r="G7" s="14">
        <f>IF(MAX([1]Bane!$D$5:$D$124)&gt;0,MAX([1]Bane!$D$5:$D$124),"")</f>
        <v>553.00553000000002</v>
      </c>
      <c r="I7" s="13">
        <v>1</v>
      </c>
      <c r="J7" s="16" t="str">
        <f>[1]Bane!AI5</f>
        <v>Hammer Rune</v>
      </c>
      <c r="K7" s="14">
        <f>IF(MAX([1]Bane!$E$5:$E$124)&gt;0,MAX([1]Bane!$E$5:$E$124),"")</f>
        <v>370.0222</v>
      </c>
      <c r="M7" s="13">
        <v>1</v>
      </c>
      <c r="N7" s="16" t="str">
        <f>[1]Bane!AK5</f>
        <v>Ekeberg Eirik Sjemmedal</v>
      </c>
      <c r="O7" s="14">
        <f>IF(MAX([1]Bane!$G$5:$G$124)&gt;0,MAX([1]Bane!$G$5:$G$124),"")</f>
        <v>576.00576000000001</v>
      </c>
      <c r="Q7" s="13">
        <v>1</v>
      </c>
      <c r="R7" s="16" t="str">
        <f>[1]Bane!AE29</f>
        <v>Ekeberg Eirik Sjemmedal</v>
      </c>
      <c r="S7" s="14">
        <f>IF(MAX([1]Bane!$L$5:$L$124)&gt;0,MAX([1]Bane!$L$5:$L$124),"")</f>
        <v>297.00297</v>
      </c>
      <c r="U7" s="13">
        <v>1</v>
      </c>
      <c r="V7" s="16" t="str">
        <f>[1]Bane!AG29</f>
        <v>Hovd Lasse</v>
      </c>
      <c r="W7" s="14">
        <f>IF(MAX([1]Bane!$M$5:$M$124)&gt;0,MAX([1]Bane!$M$5:$M$124),"")</f>
        <v>555.01109999999994</v>
      </c>
    </row>
    <row r="8" spans="1:23">
      <c r="A8" s="17">
        <v>2</v>
      </c>
      <c r="B8" s="18" t="str">
        <f>[1]Bane!AE6</f>
        <v/>
      </c>
      <c r="C8" s="19" t="str">
        <f>IF(LARGE([1]Bane!$C$5:$C$124,2)&gt;0,LARGE([1]Bane!$C$5:$C$124,2),"")</f>
        <v/>
      </c>
      <c r="E8" s="17">
        <v>2</v>
      </c>
      <c r="F8" s="18" t="str">
        <f>[1]Bane!AG6</f>
        <v>Hovd Lasse</v>
      </c>
      <c r="G8" s="19">
        <f>IF(LARGE([1]Bane!$D$5:$D$124,2)&gt;0,LARGE([1]Bane!$D$5:$D$124,2),"")</f>
        <v>525.01049999999998</v>
      </c>
      <c r="I8" s="17">
        <v>2</v>
      </c>
      <c r="J8" s="16" t="str">
        <f>[1]Bane!AI6</f>
        <v>Sveum Erik</v>
      </c>
      <c r="K8" s="19">
        <f>IF(LARGE([1]Bane!$E$5:$E$124,2)&gt;0,LARGE([1]Bane!$E$5:$E$124,2),"")</f>
        <v>369.01476000000002</v>
      </c>
      <c r="M8" s="17">
        <v>2</v>
      </c>
      <c r="N8" s="16" t="str">
        <f>[1]Bane!AK6</f>
        <v>Tangen Ole Richard</v>
      </c>
      <c r="O8" s="19">
        <f>IF(LARGE([1]Bane!$G$5:$G$124,2)&gt;0,LARGE([1]Bane!$G$5:$G$124,2),"")</f>
        <v>561.05610000000001</v>
      </c>
      <c r="Q8" s="17">
        <v>2</v>
      </c>
      <c r="R8" s="16" t="str">
        <f>[1]Bane!AE30</f>
        <v>Bast Mikkel</v>
      </c>
      <c r="S8" s="19">
        <f>IF(LARGE([1]Bane!$L$5:$L$124,2)&gt;0,LARGE([1]Bane!$L$5:$L$124,2),"")</f>
        <v>294.02645999999999</v>
      </c>
      <c r="U8" s="17">
        <v>2</v>
      </c>
      <c r="V8" s="16" t="str">
        <f>[1]Bane!AG30</f>
        <v>Ekeberg Eirik Sjemmedal</v>
      </c>
      <c r="W8" s="19">
        <f>IF(LARGE([1]Bane!$M$5:$M$124,2)&gt;0,LARGE([1]Bane!$M$5:$M$124,2),"")</f>
        <v>533.00533000000007</v>
      </c>
    </row>
    <row r="9" spans="1:23">
      <c r="A9" s="17">
        <v>3</v>
      </c>
      <c r="B9" s="18" t="str">
        <f>[1]Bane!AE7</f>
        <v/>
      </c>
      <c r="C9" s="19" t="str">
        <f>IF(LARGE([1]Bane!$C$5:$C$124,3)&gt;0,LARGE([1]Bane!$C$5:$C$124,3),"")</f>
        <v/>
      </c>
      <c r="E9" s="17">
        <v>3</v>
      </c>
      <c r="F9" s="18" t="str">
        <f>[1]Bane!AG7</f>
        <v>Hammer Rune</v>
      </c>
      <c r="G9" s="19">
        <f>IF(LARGE([1]Bane!$D$5:$D$124,3)&gt;0,LARGE([1]Bane!$D$5:$D$124,3),"")</f>
        <v>499.02993999999995</v>
      </c>
      <c r="I9" s="17">
        <v>3</v>
      </c>
      <c r="J9" s="16" t="str">
        <f>[1]Bane!AI7</f>
        <v>Næss Geir Ove</v>
      </c>
      <c r="K9" s="19">
        <f>IF(LARGE([1]Bane!$E$5:$E$124,3)&gt;0,LARGE([1]Bane!$E$5:$E$124,3),"")</f>
        <v>360.22320000000002</v>
      </c>
      <c r="M9" s="17">
        <v>3</v>
      </c>
      <c r="N9" s="16" t="str">
        <f>[1]Bane!AK7</f>
        <v>Andersen Jon</v>
      </c>
      <c r="O9" s="19">
        <f>IF(LARGE([1]Bane!$G$5:$G$124,3)&gt;0,LARGE([1]Bane!$G$5:$G$124,3),"")</f>
        <v>559.0447200000001</v>
      </c>
      <c r="Q9" s="17">
        <v>3</v>
      </c>
      <c r="R9" s="16" t="str">
        <f>[1]Bane!AE31</f>
        <v>Tangen Ole Richard</v>
      </c>
      <c r="S9" s="19">
        <f>IF(LARGE([1]Bane!$L$5:$L$124,3)&gt;0,LARGE([1]Bane!$L$5:$L$124,3),"")</f>
        <v>293.02929999999998</v>
      </c>
      <c r="U9" s="17">
        <v>3</v>
      </c>
      <c r="V9" s="16" t="str">
        <f>[1]Bane!AG31</f>
        <v>Solbakken Wenche</v>
      </c>
      <c r="W9" s="19">
        <f>IF(LARGE([1]Bane!$M$5:$M$124,3)&gt;0,LARGE([1]Bane!$M$5:$M$124,3),"")</f>
        <v>517.03619000000003</v>
      </c>
    </row>
    <row r="10" spans="1:23">
      <c r="A10" s="17">
        <v>4</v>
      </c>
      <c r="B10" s="18" t="str">
        <f>[1]Bane!AE8</f>
        <v/>
      </c>
      <c r="C10" s="19" t="str">
        <f>IF(LARGE([1]Bane!$C$5:$C$124,4)&gt;0,LARGE([1]Bane!$C$5:$C$124,4),"")</f>
        <v/>
      </c>
      <c r="E10" s="17">
        <v>4</v>
      </c>
      <c r="F10" s="18" t="str">
        <f>[1]Bane!AG8</f>
        <v>Andersen Jon</v>
      </c>
      <c r="G10" s="19">
        <f>IF(LARGE([1]Bane!$D$5:$D$124,4)&gt;0,LARGE([1]Bane!$D$5:$D$124,4),"")</f>
        <v>489.03912000000003</v>
      </c>
      <c r="I10" s="17">
        <v>4</v>
      </c>
      <c r="J10" s="16" t="str">
        <f>[1]Bane!AI8</f>
        <v>Eriksen Morten</v>
      </c>
      <c r="K10" s="19">
        <f>IF(LARGE([1]Bane!$E$5:$E$124,4)&gt;0,LARGE([1]Bane!$E$5:$E$124,4),"")</f>
        <v>357.04998000000001</v>
      </c>
      <c r="M10" s="17">
        <v>4</v>
      </c>
      <c r="N10" s="16" t="str">
        <f>[1]Bane!AK8</f>
        <v>Arnesen Terje</v>
      </c>
      <c r="O10" s="19">
        <f>IF(LARGE([1]Bane!$G$5:$G$124,4)&gt;0,LARGE([1]Bane!$G$5:$G$124,4),"")</f>
        <v>556.17792000000009</v>
      </c>
      <c r="Q10" s="17">
        <v>4</v>
      </c>
      <c r="R10" s="16" t="str">
        <f>[1]Bane!AE32</f>
        <v>Andersen Jon</v>
      </c>
      <c r="S10" s="19">
        <f>IF(LARGE([1]Bane!$L$5:$L$124,4)&gt;0,LARGE([1]Bane!$L$5:$L$124,4),"")</f>
        <v>293.02344000000005</v>
      </c>
      <c r="U10" s="17">
        <v>4</v>
      </c>
      <c r="V10" s="16" t="str">
        <f>[1]Bane!AG32</f>
        <v>Bast Mikkel</v>
      </c>
      <c r="W10" s="19">
        <f>IF(LARGE([1]Bane!$M$5:$M$124,4)&gt;0,LARGE([1]Bane!$M$5:$M$124,4),"")</f>
        <v>513.04616999999996</v>
      </c>
    </row>
    <row r="11" spans="1:23">
      <c r="A11" s="17">
        <v>5</v>
      </c>
      <c r="B11" s="18" t="str">
        <f>[1]Bane!AE9</f>
        <v/>
      </c>
      <c r="C11" s="19" t="str">
        <f>IF(LARGE([1]Bane!$C$5:$C$124,5)&gt;0,LARGE([1]Bane!$C$5:$C$124,5),"")</f>
        <v/>
      </c>
      <c r="E11" s="17">
        <v>5</v>
      </c>
      <c r="F11" s="18" t="str">
        <f>[1]Bane!AG9</f>
        <v>Hovd Christoffer Robin</v>
      </c>
      <c r="G11" s="19">
        <f>IF(LARGE([1]Bane!$D$5:$D$124,5)&gt;0,LARGE([1]Bane!$D$5:$D$124,5),"")</f>
        <v>359.01076999999998</v>
      </c>
      <c r="I11" s="17">
        <v>5</v>
      </c>
      <c r="J11" s="16" t="str">
        <f>[1]Bane!AI9</f>
        <v>Østvold Tore</v>
      </c>
      <c r="K11" s="19">
        <f>IF(LARGE([1]Bane!$E$5:$E$124,5)&gt;0,LARGE([1]Bane!$E$5:$E$124,5),"")</f>
        <v>355.07810000000006</v>
      </c>
      <c r="M11" s="17">
        <v>5</v>
      </c>
      <c r="N11" s="16" t="str">
        <f>[1]Bane!AK9</f>
        <v>Bast Mikkel</v>
      </c>
      <c r="O11" s="19">
        <f>IF(LARGE([1]Bane!$G$5:$G$124,5)&gt;0,LARGE([1]Bane!$G$5:$G$124,5),"")</f>
        <v>552.04967999999997</v>
      </c>
      <c r="Q11" s="17">
        <v>5</v>
      </c>
      <c r="R11" s="16" t="str">
        <f>[1]Bane!AE33</f>
        <v>Hammer Rune</v>
      </c>
      <c r="S11" s="19">
        <f>IF(LARGE([1]Bane!$L$5:$L$124,5)&gt;0,LARGE([1]Bane!$L$5:$L$124,5),"")</f>
        <v>291.01745999999997</v>
      </c>
      <c r="U11" s="17">
        <v>5</v>
      </c>
      <c r="V11" s="16" t="str">
        <f>[1]Bane!AG33</f>
        <v>Andersen Jon</v>
      </c>
      <c r="W11" s="19">
        <f>IF(LARGE([1]Bane!$M$5:$M$124,5)&gt;0,LARGE([1]Bane!$M$5:$M$124,5),"")</f>
        <v>506.04048000000006</v>
      </c>
    </row>
    <row r="12" spans="1:23">
      <c r="A12" s="17">
        <v>6</v>
      </c>
      <c r="B12" s="18" t="str">
        <f>[1]Bane!AE10</f>
        <v/>
      </c>
      <c r="C12" s="19" t="str">
        <f>IF(LARGE([1]Bane!$C$5:$C$124,6)&gt;0,LARGE([1]Bane!$C$5:$C$124,6),"")</f>
        <v/>
      </c>
      <c r="E12" s="17">
        <v>6</v>
      </c>
      <c r="F12" s="18" t="str">
        <f>[1]Bane!AG10</f>
        <v/>
      </c>
      <c r="G12" s="19" t="str">
        <f>IF(LARGE([1]Bane!$D$5:$D$124,6)&gt;0,LARGE([1]Bane!$D$5:$D$124,6),"")</f>
        <v/>
      </c>
      <c r="I12" s="17">
        <v>6</v>
      </c>
      <c r="J12" s="16" t="str">
        <f>[1]Bane!AI10</f>
        <v>Kristiansen Tor</v>
      </c>
      <c r="K12" s="19">
        <f>IF(LARGE([1]Bane!$E$5:$E$124,6)&gt;0,LARGE([1]Bane!$E$5:$E$124,6),"")</f>
        <v>351.08424000000002</v>
      </c>
      <c r="M12" s="17">
        <v>6</v>
      </c>
      <c r="N12" s="16" t="str">
        <f>[1]Bane!AK10</f>
        <v>Hovd Christoffer Robin</v>
      </c>
      <c r="O12" s="19">
        <f>IF(LARGE([1]Bane!$G$5:$G$124,6)&gt;0,LARGE([1]Bane!$G$5:$G$124,6),"")</f>
        <v>535.01604999999995</v>
      </c>
      <c r="Q12" s="17">
        <v>6</v>
      </c>
      <c r="R12" s="16" t="str">
        <f>[1]Bane!AE34</f>
        <v>Sveum Erik</v>
      </c>
      <c r="S12" s="19">
        <f>IF(LARGE([1]Bane!$L$5:$L$124,6)&gt;0,LARGE([1]Bane!$L$5:$L$124,6),"")</f>
        <v>290.01159999999999</v>
      </c>
      <c r="U12" s="17">
        <v>6</v>
      </c>
      <c r="V12" s="16" t="str">
        <f>[1]Bane!AG34</f>
        <v>Berg Petter</v>
      </c>
      <c r="W12" s="19">
        <f>IF(LARGE([1]Bane!$M$5:$M$124,6)&gt;0,LARGE([1]Bane!$M$5:$M$124,6),"")</f>
        <v>490.0539</v>
      </c>
    </row>
    <row r="13" spans="1:23">
      <c r="A13" s="17">
        <v>7</v>
      </c>
      <c r="B13" s="18" t="str">
        <f>[1]Bane!AE11</f>
        <v/>
      </c>
      <c r="C13" s="19" t="str">
        <f>IF(LARGE([1]Bane!$C$5:$C$124,7)&gt;0,LARGE([1]Bane!$C$5:$C$124,7),"")</f>
        <v/>
      </c>
      <c r="E13" s="17">
        <v>7</v>
      </c>
      <c r="F13" s="18" t="str">
        <f>[1]Bane!AG11</f>
        <v/>
      </c>
      <c r="G13" s="19" t="str">
        <f>IF(LARGE([1]Bane!$D$5:$D$124,7)&gt;0,LARGE([1]Bane!$D$5:$D$124,7),"")</f>
        <v/>
      </c>
      <c r="I13" s="17">
        <v>7</v>
      </c>
      <c r="J13" s="16" t="str">
        <f>[1]Bane!AI11</f>
        <v>Solbakken Wenche</v>
      </c>
      <c r="K13" s="19">
        <f>IF(LARGE([1]Bane!$E$5:$E$124,7)&gt;0,LARGE([1]Bane!$E$5:$E$124,7),"")</f>
        <v>346.02422000000001</v>
      </c>
      <c r="M13" s="17">
        <v>7</v>
      </c>
      <c r="N13" s="16" t="str">
        <f>[1]Bane!AK11</f>
        <v>Hovd Lasse</v>
      </c>
      <c r="O13" s="19">
        <f>IF(LARGE([1]Bane!$G$5:$G$124,7)&gt;0,LARGE([1]Bane!$G$5:$G$124,7),"")</f>
        <v>535.01069999999993</v>
      </c>
      <c r="Q13" s="17">
        <v>7</v>
      </c>
      <c r="R13" s="16" t="str">
        <f>[1]Bane!AE35</f>
        <v>Arnesen Terje</v>
      </c>
      <c r="S13" s="19">
        <f>IF(LARGE([1]Bane!$L$5:$L$124,7)&gt;0,LARGE([1]Bane!$L$5:$L$124,7),"")</f>
        <v>287.09184000000005</v>
      </c>
      <c r="U13" s="17">
        <v>7</v>
      </c>
      <c r="V13" s="16" t="str">
        <f>[1]Bane!AG35</f>
        <v>Sveum Erik</v>
      </c>
      <c r="W13" s="19">
        <f>IF(LARGE([1]Bane!$M$5:$M$124,7)&gt;0,LARGE([1]Bane!$M$5:$M$124,7),"")</f>
        <v>488.01952</v>
      </c>
    </row>
    <row r="14" spans="1:23">
      <c r="A14" s="17">
        <v>8</v>
      </c>
      <c r="B14" s="18" t="str">
        <f>[1]Bane!AE12</f>
        <v/>
      </c>
      <c r="C14" s="19" t="str">
        <f>IF(LARGE([1]Bane!$C$5:$C$124,8)&gt;0,LARGE([1]Bane!$C$5:$C$124,8),"")</f>
        <v/>
      </c>
      <c r="E14" s="17">
        <v>8</v>
      </c>
      <c r="F14" s="18" t="str">
        <f>[1]Bane!AG12</f>
        <v/>
      </c>
      <c r="G14" s="19" t="str">
        <f>IF(LARGE([1]Bane!$D$5:$D$124,8)&gt;0,LARGE([1]Bane!$D$5:$D$124,8),"")</f>
        <v/>
      </c>
      <c r="I14" s="17">
        <v>8</v>
      </c>
      <c r="J14" s="16" t="str">
        <f>[1]Bane!AI12</f>
        <v>Aas Pål Nag</v>
      </c>
      <c r="K14" s="19">
        <f>IF(LARGE([1]Bane!$E$5:$E$124,8)&gt;0,LARGE([1]Bane!$E$5:$E$124,8),"")</f>
        <v>342.05471999999997</v>
      </c>
      <c r="M14" s="17">
        <v>8</v>
      </c>
      <c r="N14" s="16" t="str">
        <f>[1]Bane!AK12</f>
        <v>Eriksen Morten</v>
      </c>
      <c r="O14" s="19">
        <f>IF(LARGE([1]Bane!$G$5:$G$124,8)&gt;0,LARGE([1]Bane!$G$5:$G$124,8),"")</f>
        <v>527.07378000000006</v>
      </c>
      <c r="Q14" s="17">
        <v>8</v>
      </c>
      <c r="R14" s="16" t="str">
        <f>[1]Bane!AE36</f>
        <v>Hirth Peter</v>
      </c>
      <c r="S14" s="19">
        <f>IF(LARGE([1]Bane!$L$5:$L$124,8)&gt;0,LARGE([1]Bane!$L$5:$L$124,8),"")</f>
        <v>287.07461999999998</v>
      </c>
      <c r="U14" s="17">
        <v>8</v>
      </c>
      <c r="V14" s="16" t="str">
        <f>[1]Bane!AG36</f>
        <v>Bodin Jan</v>
      </c>
      <c r="W14" s="19">
        <f>IF(LARGE([1]Bane!$M$5:$M$124,8)&gt;0,LARGE([1]Bane!$M$5:$M$124,8),"")</f>
        <v>280.13720000000001</v>
      </c>
    </row>
    <row r="15" spans="1:23">
      <c r="A15" s="17">
        <v>9</v>
      </c>
      <c r="B15" s="18" t="str">
        <f>[1]Bane!AE13</f>
        <v/>
      </c>
      <c r="C15" s="19" t="str">
        <f>IF(LARGE([1]Bane!$C$5:$C$124,9)&gt;0,LARGE([1]Bane!$C$5:$C$124,9),"")</f>
        <v/>
      </c>
      <c r="E15" s="17">
        <v>9</v>
      </c>
      <c r="F15" s="18" t="str">
        <f>[1]Bane!AG13</f>
        <v/>
      </c>
      <c r="G15" s="19" t="str">
        <f>IF(LARGE([1]Bane!$D$5:$D$124,9)&gt;0,LARGE([1]Bane!$D$5:$D$124,9),"")</f>
        <v/>
      </c>
      <c r="I15" s="17">
        <v>9</v>
      </c>
      <c r="J15" s="16" t="str">
        <f>[1]Bane!AI13</f>
        <v>Koppergård Tove</v>
      </c>
      <c r="K15" s="19">
        <f>IF(LARGE([1]Bane!$E$5:$E$124,9)&gt;0,LARGE([1]Bane!$E$5:$E$124,9),"")</f>
        <v>321.09629999999999</v>
      </c>
      <c r="M15" s="17">
        <v>9</v>
      </c>
      <c r="N15" s="16" t="str">
        <f>[1]Bane!AK13</f>
        <v>Jensen Pål Erik</v>
      </c>
      <c r="O15" s="19">
        <f>IF(LARGE([1]Bane!$G$5:$G$124,9)&gt;0,LARGE([1]Bane!$G$5:$G$124,9),"")</f>
        <v>521.23445000000004</v>
      </c>
      <c r="Q15" s="17">
        <v>9</v>
      </c>
      <c r="R15" s="16" t="str">
        <f>[1]Bane!AE37</f>
        <v>Eriksen Morten</v>
      </c>
      <c r="S15" s="19">
        <f>IF(LARGE([1]Bane!$L$5:$L$124,9)&gt;0,LARGE([1]Bane!$L$5:$L$124,9),"")</f>
        <v>285.03989999999999</v>
      </c>
      <c r="U15" s="17">
        <v>9</v>
      </c>
      <c r="V15" s="16" t="str">
        <f>[1]Bane!AG37</f>
        <v/>
      </c>
      <c r="W15" s="19" t="str">
        <f>IF(LARGE([1]Bane!$M$5:$M$124,9)&gt;0,LARGE([1]Bane!$M$5:$M$124,9),"")</f>
        <v/>
      </c>
    </row>
    <row r="16" spans="1:23">
      <c r="A16" s="17">
        <v>10</v>
      </c>
      <c r="B16" s="18" t="str">
        <f>[1]Bane!AE14</f>
        <v/>
      </c>
      <c r="C16" s="19" t="str">
        <f>IF(LARGE([1]Bane!$C$5:$C$124,10)&gt;0,LARGE([1]Bane!$C$5:$C$124,10),"")</f>
        <v/>
      </c>
      <c r="E16" s="17">
        <v>10</v>
      </c>
      <c r="F16" s="18" t="str">
        <f>[1]Bane!AG14</f>
        <v/>
      </c>
      <c r="G16" s="19" t="str">
        <f>IF(LARGE([1]Bane!$D$5:$D$124,10)&gt;0,LARGE([1]Bane!$D$5:$D$124,10),"")</f>
        <v/>
      </c>
      <c r="I16" s="17">
        <v>10</v>
      </c>
      <c r="J16" s="16" t="str">
        <f>[1]Bane!AI14</f>
        <v>Hagen Per</v>
      </c>
      <c r="K16" s="19">
        <f>IF(LARGE([1]Bane!$E$5:$E$124,10)&gt;0,LARGE([1]Bane!$E$5:$E$124,10),"")</f>
        <v>315.07245</v>
      </c>
      <c r="M16" s="17">
        <v>10</v>
      </c>
      <c r="N16" s="16" t="str">
        <f>[1]Bane!AK14</f>
        <v>Berg Petter</v>
      </c>
      <c r="O16" s="19">
        <f>IF(LARGE([1]Bane!$G$5:$G$124,10)&gt;0,LARGE([1]Bane!$G$5:$G$124,10),"")</f>
        <v>520.05720000000008</v>
      </c>
      <c r="Q16" s="17">
        <v>10</v>
      </c>
      <c r="R16" s="16" t="str">
        <f>[1]Bane!AE38</f>
        <v>Hovd Lasse</v>
      </c>
      <c r="S16" s="19">
        <f>IF(LARGE([1]Bane!$L$5:$L$124,10)&gt;0,LARGE([1]Bane!$L$5:$L$124,10),"")</f>
        <v>285.00569999999999</v>
      </c>
      <c r="U16" s="17">
        <v>10</v>
      </c>
      <c r="V16" s="16" t="str">
        <f>[1]Bane!AG38</f>
        <v/>
      </c>
      <c r="W16" s="19" t="str">
        <f>IF(LARGE([1]Bane!$M$5:$M$124,10)&gt;0,LARGE([1]Bane!$M$5:$M$124,10),"")</f>
        <v/>
      </c>
    </row>
    <row r="18" spans="1:23" ht="15" thickBot="1"/>
    <row r="19" spans="1:23" ht="18" thickBot="1">
      <c r="A19" s="6" t="s">
        <v>9</v>
      </c>
      <c r="B19" s="7"/>
      <c r="C19" s="8"/>
      <c r="E19" s="6" t="s">
        <v>10</v>
      </c>
      <c r="F19" s="7"/>
      <c r="G19" s="8"/>
      <c r="I19" s="6" t="s">
        <v>11</v>
      </c>
      <c r="J19" s="7"/>
      <c r="K19" s="8"/>
      <c r="M19" s="6" t="s">
        <v>12</v>
      </c>
      <c r="N19" s="7"/>
      <c r="O19" s="8"/>
      <c r="Q19" s="6" t="s">
        <v>13</v>
      </c>
      <c r="R19" s="7"/>
      <c r="S19" s="8"/>
      <c r="U19" s="6" t="s">
        <v>14</v>
      </c>
      <c r="V19" s="7"/>
      <c r="W19" s="8"/>
    </row>
    <row r="20" spans="1:23" ht="16.2" thickBot="1">
      <c r="A20" s="9" t="s">
        <v>7</v>
      </c>
      <c r="B20" s="10"/>
      <c r="C20" s="11" t="s">
        <v>8</v>
      </c>
      <c r="E20" s="9" t="s">
        <v>7</v>
      </c>
      <c r="F20" s="10"/>
      <c r="G20" s="11" t="s">
        <v>8</v>
      </c>
      <c r="I20" s="9" t="s">
        <v>7</v>
      </c>
      <c r="J20" s="10"/>
      <c r="K20" s="11" t="s">
        <v>8</v>
      </c>
      <c r="M20" s="9" t="s">
        <v>7</v>
      </c>
      <c r="N20" s="10"/>
      <c r="O20" s="11" t="s">
        <v>8</v>
      </c>
      <c r="Q20" s="9" t="s">
        <v>7</v>
      </c>
      <c r="R20" s="10"/>
      <c r="S20" s="11" t="s">
        <v>8</v>
      </c>
      <c r="U20" s="9" t="s">
        <v>7</v>
      </c>
      <c r="V20" s="10"/>
      <c r="W20" s="11" t="s">
        <v>8</v>
      </c>
    </row>
    <row r="21" spans="1:23">
      <c r="A21" s="13">
        <v>1</v>
      </c>
      <c r="B21" s="16" t="str">
        <f>[1]Bane!AI29</f>
        <v>Ekeberg Eirik Sjemmedal</v>
      </c>
      <c r="C21" s="14">
        <f>IF(MAX([1]Bane!$N$5:$N$124)&gt;0,MAX([1]Bane!$N$5:$N$124),"")</f>
        <v>558.00558000000001</v>
      </c>
      <c r="E21" s="13">
        <v>1</v>
      </c>
      <c r="F21" s="16" t="str">
        <f>[1]Bane!AK29</f>
        <v>Ekeberg Eirik Sjemmedal</v>
      </c>
      <c r="G21" s="14">
        <f>IF(MAX([1]Bane!$O$5:$O$124)&gt;0,MAX([1]Bane!$O$5:$O$124),"")</f>
        <v>578.00578000000007</v>
      </c>
      <c r="I21" s="13">
        <v>1</v>
      </c>
      <c r="J21" s="16" t="str">
        <f>[1]Bane!AE41</f>
        <v>Hovd Lasse</v>
      </c>
      <c r="K21" s="14">
        <f>IF(MAX([1]Bane!$P$5:$P$124)&gt;0,MAX([1]Bane!$P$5:$P$124),"")</f>
        <v>582.01163999999994</v>
      </c>
      <c r="M21" s="13">
        <v>1</v>
      </c>
      <c r="N21" s="16" t="str">
        <f>[1]Bane!AG41</f>
        <v>Bast Mikkel</v>
      </c>
      <c r="O21" s="14">
        <f>IF(MAX([1]Bane!$Q$5:$Q$124)&gt;0,MAX([1]Bane!$Q$5:$Q$124),"")</f>
        <v>576.05183999999997</v>
      </c>
      <c r="Q21" s="13">
        <v>1</v>
      </c>
      <c r="R21" s="16" t="str">
        <f>[1]Bane!AI41</f>
        <v>Hovd Lasse</v>
      </c>
      <c r="S21" s="14">
        <f>IF(MAX([1]Bane!$R$5:$R$124)&gt;0,MAX([1]Bane!$R$5:$R$124),"")</f>
        <v>583.01165999999989</v>
      </c>
      <c r="U21" s="13">
        <v>1</v>
      </c>
      <c r="V21" s="16" t="str">
        <f>[1]Bane!AK41</f>
        <v>Solbakken Wenche</v>
      </c>
      <c r="W21" s="14">
        <f>IF(MAX([1]Bane!$S$5:$S$124)&gt;0,MAX([1]Bane!$S$5:$S$124),"")</f>
        <v>551.03857000000005</v>
      </c>
    </row>
    <row r="22" spans="1:23">
      <c r="A22" s="17">
        <v>2</v>
      </c>
      <c r="B22" s="16" t="str">
        <f>[1]Bane!AI30</f>
        <v>Hovd Lasse</v>
      </c>
      <c r="C22" s="19">
        <f>IF(LARGE([1]Bane!$N$5:$N$124,2)&gt;0,LARGE([1]Bane!$N$5:$N$124,2),"")</f>
        <v>554.01107999999999</v>
      </c>
      <c r="E22" s="17">
        <v>2</v>
      </c>
      <c r="F22" s="16" t="str">
        <f>[1]Bane!AK30</f>
        <v>Bast Mikkel</v>
      </c>
      <c r="G22" s="19">
        <f>IF(LARGE([1]Bane!$O$5:$O$124,2)&gt;0,LARGE([1]Bane!$O$5:$O$124,2),"")</f>
        <v>573.05156999999997</v>
      </c>
      <c r="I22" s="17">
        <v>2</v>
      </c>
      <c r="J22" s="16" t="str">
        <f>[1]Bane!AE42</f>
        <v>Ekeberg Eirik Sjemmedal</v>
      </c>
      <c r="K22" s="19">
        <f>IF(LARGE([1]Bane!$P$5:$P$124,2)&gt;0,LARGE([1]Bane!$P$5:$P$124,2),"")</f>
        <v>577.00576999999998</v>
      </c>
      <c r="M22" s="17">
        <v>2</v>
      </c>
      <c r="N22" s="16" t="str">
        <f>[1]Bane!AG42</f>
        <v>Sveum Erik</v>
      </c>
      <c r="O22" s="19">
        <f>IF(LARGE([1]Bane!$Q$5:$Q$124,2)&gt;0,LARGE([1]Bane!$Q$5:$Q$124,2),"")</f>
        <v>569.02276000000006</v>
      </c>
      <c r="Q22" s="17">
        <v>2</v>
      </c>
      <c r="R22" s="16" t="str">
        <f>[1]Bane!AI42</f>
        <v>Ekeberg Eirik Sjemmedal</v>
      </c>
      <c r="S22" s="19">
        <f>IF(LARGE([1]Bane!$R$5:$R$124,2)&gt;0,LARGE([1]Bane!$R$5:$R$124,2),"")</f>
        <v>573.00573000000009</v>
      </c>
      <c r="U22" s="17">
        <v>2</v>
      </c>
      <c r="V22" s="16" t="str">
        <f>[1]Bane!AK42</f>
        <v>Berg Petter</v>
      </c>
      <c r="W22" s="19">
        <f>IF(LARGE([1]Bane!$S$5:$S$124,2)&gt;0,LARGE([1]Bane!$S$5:$S$124,2),"")</f>
        <v>519.05709000000002</v>
      </c>
    </row>
    <row r="23" spans="1:23">
      <c r="A23" s="17">
        <v>3</v>
      </c>
      <c r="B23" s="16" t="str">
        <f>[1]Bane!AI31</f>
        <v>Bast Mikkel</v>
      </c>
      <c r="C23" s="19">
        <f>IF(LARGE([1]Bane!$N$5:$N$124,3)&gt;0,LARGE([1]Bane!$N$5:$N$124,3),"")</f>
        <v>551.04958999999997</v>
      </c>
      <c r="E23" s="17">
        <v>3</v>
      </c>
      <c r="F23" s="16" t="str">
        <f>[1]Bane!AK31</f>
        <v>Hovd Lasse</v>
      </c>
      <c r="G23" s="19">
        <f>IF(LARGE([1]Bane!$O$5:$O$124,3)&gt;0,LARGE([1]Bane!$O$5:$O$124,3),"")</f>
        <v>573.01145999999994</v>
      </c>
      <c r="I23" s="17">
        <v>3</v>
      </c>
      <c r="J23" s="16" t="str">
        <f>[1]Bane!AE43</f>
        <v>Bast Mikkel</v>
      </c>
      <c r="K23" s="19">
        <f>IF(LARGE([1]Bane!$P$5:$P$124,3)&gt;0,LARGE([1]Bane!$P$5:$P$124,3),"")</f>
        <v>560.05039999999997</v>
      </c>
      <c r="M23" s="17">
        <v>3</v>
      </c>
      <c r="N23" s="16" t="str">
        <f>[1]Bane!AG43</f>
        <v>Ekeberg Eirik Sjemmedal</v>
      </c>
      <c r="O23" s="19">
        <f>IF(LARGE([1]Bane!$Q$5:$Q$124,3)&gt;0,LARGE([1]Bane!$Q$5:$Q$124,3),"")</f>
        <v>563.00563</v>
      </c>
      <c r="Q23" s="17">
        <v>3</v>
      </c>
      <c r="R23" s="16" t="str">
        <f>[1]Bane!AI43</f>
        <v>Bast Mikkel</v>
      </c>
      <c r="S23" s="19">
        <f>IF(LARGE([1]Bane!$R$5:$R$124,3)&gt;0,LARGE([1]Bane!$R$5:$R$124,3),"")</f>
        <v>551.04958999999997</v>
      </c>
      <c r="U23" s="17">
        <v>3</v>
      </c>
      <c r="V23" s="16" t="str">
        <f>[1]Bane!AK43</f>
        <v>Hammer Rune</v>
      </c>
      <c r="W23" s="19">
        <f>IF(LARGE([1]Bane!$S$5:$S$124,3)&gt;0,LARGE([1]Bane!$S$5:$S$124,3),"")</f>
        <v>516.03095999999994</v>
      </c>
    </row>
    <row r="24" spans="1:23">
      <c r="A24" s="17">
        <v>4</v>
      </c>
      <c r="B24" s="16" t="str">
        <f>[1]Bane!AI32</f>
        <v>Sveum Erik</v>
      </c>
      <c r="C24" s="19">
        <f>IF(LARGE([1]Bane!$N$5:$N$124,4)&gt;0,LARGE([1]Bane!$N$5:$N$124,4),"")</f>
        <v>535.02139999999997</v>
      </c>
      <c r="E24" s="17">
        <v>4</v>
      </c>
      <c r="F24" s="16" t="str">
        <f>[1]Bane!AK32</f>
        <v>Tangen Ole Richard</v>
      </c>
      <c r="G24" s="19">
        <f>IF(LARGE([1]Bane!$O$5:$O$124,4)&gt;0,LARGE([1]Bane!$O$5:$O$124,4),"")</f>
        <v>572.05719999999997</v>
      </c>
      <c r="I24" s="17">
        <v>4</v>
      </c>
      <c r="J24" s="16" t="str">
        <f>[1]Bane!AE44</f>
        <v>Tangen Ole Richard</v>
      </c>
      <c r="K24" s="19">
        <f>IF(LARGE([1]Bane!$P$5:$P$124,4)&gt;0,LARGE([1]Bane!$P$5:$P$124,4),"")</f>
        <v>554.05539999999996</v>
      </c>
      <c r="M24" s="17">
        <v>4</v>
      </c>
      <c r="N24" s="16" t="str">
        <f>[1]Bane!AG44</f>
        <v>Andersen Jon</v>
      </c>
      <c r="O24" s="19">
        <f>IF(LARGE([1]Bane!$Q$5:$Q$124,4)&gt;0,LARGE([1]Bane!$Q$5:$Q$124,4),"")</f>
        <v>555.0444</v>
      </c>
      <c r="Q24" s="17">
        <v>4</v>
      </c>
      <c r="R24" s="16" t="str">
        <f>[1]Bane!AI44</f>
        <v>Berg Petter</v>
      </c>
      <c r="S24" s="19">
        <f>IF(LARGE([1]Bane!$R$5:$R$124,4)&gt;0,LARGE([1]Bane!$R$5:$R$124,4),"")</f>
        <v>547.06017000000008</v>
      </c>
      <c r="U24" s="17">
        <v>4</v>
      </c>
      <c r="V24" s="16" t="str">
        <f>[1]Bane!AK44</f>
        <v>Bast Mikkel</v>
      </c>
      <c r="W24" s="19">
        <f>IF(LARGE([1]Bane!$S$5:$S$124,4)&gt;0,LARGE([1]Bane!$S$5:$S$124,4),"")</f>
        <v>503.04526999999996</v>
      </c>
    </row>
    <row r="25" spans="1:23">
      <c r="A25" s="17">
        <v>5</v>
      </c>
      <c r="B25" s="16" t="str">
        <f>[1]Bane!AI33</f>
        <v>Andersen Jon</v>
      </c>
      <c r="C25" s="19">
        <f>IF(LARGE([1]Bane!$N$5:$N$124,5)&gt;0,LARGE([1]Bane!$N$5:$N$124,5),"")</f>
        <v>533.04264000000001</v>
      </c>
      <c r="E25" s="17">
        <v>5</v>
      </c>
      <c r="F25" s="16" t="str">
        <f>[1]Bane!AK33</f>
        <v>Hammer Rune</v>
      </c>
      <c r="G25" s="19">
        <f>IF(LARGE([1]Bane!$O$5:$O$124,5)&gt;0,LARGE([1]Bane!$O$5:$O$124,5),"")</f>
        <v>554.03323999999998</v>
      </c>
      <c r="I25" s="17">
        <v>5</v>
      </c>
      <c r="J25" s="16" t="str">
        <f>[1]Bane!AE45</f>
        <v>Hammer Rune</v>
      </c>
      <c r="K25" s="19">
        <f>IF(LARGE([1]Bane!$P$5:$P$124,5)&gt;0,LARGE([1]Bane!$P$5:$P$124,5),"")</f>
        <v>546.03275999999994</v>
      </c>
      <c r="M25" s="17">
        <v>5</v>
      </c>
      <c r="N25" s="16" t="str">
        <f>[1]Bane!AG45</f>
        <v>Hammer Rune</v>
      </c>
      <c r="O25" s="19">
        <f>IF(LARGE([1]Bane!$Q$5:$Q$124,5)&gt;0,LARGE([1]Bane!$Q$5:$Q$124,5),"")</f>
        <v>555.03329999999994</v>
      </c>
      <c r="Q25" s="17">
        <v>5</v>
      </c>
      <c r="R25" s="16" t="str">
        <f>[1]Bane!AI45</f>
        <v>Tangen Ole Richard</v>
      </c>
      <c r="S25" s="19">
        <f>IF(LARGE([1]Bane!$R$5:$R$124,5)&gt;0,LARGE([1]Bane!$R$5:$R$124,5),"")</f>
        <v>546.05460000000005</v>
      </c>
      <c r="U25" s="17">
        <v>5</v>
      </c>
      <c r="V25" s="16" t="str">
        <f>[1]Bane!AK45</f>
        <v>Andersen Jon</v>
      </c>
      <c r="W25" s="19">
        <f>IF(LARGE([1]Bane!$S$5:$S$124,5)&gt;0,LARGE([1]Bane!$S$5:$S$124,5),"")</f>
        <v>445.03560000000004</v>
      </c>
    </row>
    <row r="26" spans="1:23">
      <c r="A26" s="17">
        <v>6</v>
      </c>
      <c r="B26" s="16" t="str">
        <f>[1]Bane!AI34</f>
        <v>Hammer Rune</v>
      </c>
      <c r="C26" s="19">
        <f>IF(LARGE([1]Bane!$N$5:$N$124,6)&gt;0,LARGE([1]Bane!$N$5:$N$124,6),"")</f>
        <v>527.03161999999998</v>
      </c>
      <c r="E26" s="17">
        <v>6</v>
      </c>
      <c r="F26" s="16" t="str">
        <f>[1]Bane!AK34</f>
        <v>Andersen Jon</v>
      </c>
      <c r="G26" s="19">
        <f>IF(LARGE([1]Bane!$O$5:$O$124,6)&gt;0,LARGE([1]Bane!$O$5:$O$124,6),"")</f>
        <v>551.04408000000001</v>
      </c>
      <c r="I26" s="17">
        <v>6</v>
      </c>
      <c r="J26" s="16" t="str">
        <f>[1]Bane!AE46</f>
        <v>Berg Petter</v>
      </c>
      <c r="K26" s="19">
        <f>IF(LARGE([1]Bane!$P$5:$P$124,6)&gt;0,LARGE([1]Bane!$P$5:$P$124,6),"")</f>
        <v>530.05830000000003</v>
      </c>
      <c r="M26" s="17">
        <v>6</v>
      </c>
      <c r="N26" s="16" t="str">
        <f>[1]Bane!AG46</f>
        <v>Solbakken Wenche</v>
      </c>
      <c r="O26" s="19">
        <f>IF(LARGE([1]Bane!$Q$5:$Q$124,6)&gt;0,LARGE([1]Bane!$Q$5:$Q$124,6),"")</f>
        <v>545.03814999999997</v>
      </c>
      <c r="Q26" s="17">
        <v>6</v>
      </c>
      <c r="R26" s="16" t="str">
        <f>[1]Bane!AI46</f>
        <v>Hammer Rune</v>
      </c>
      <c r="S26" s="19">
        <f>IF(LARGE([1]Bane!$R$5:$R$124,6)&gt;0,LARGE([1]Bane!$R$5:$R$124,6),"")</f>
        <v>537.03221999999994</v>
      </c>
      <c r="U26" s="17">
        <v>6</v>
      </c>
      <c r="V26" s="16" t="str">
        <f>[1]Bane!AK46</f>
        <v>Eriksen Morten</v>
      </c>
      <c r="W26" s="19">
        <f>IF(LARGE([1]Bane!$S$5:$S$124,6)&gt;0,LARGE([1]Bane!$S$5:$S$124,6),"")</f>
        <v>354.04955999999999</v>
      </c>
    </row>
    <row r="27" spans="1:23">
      <c r="A27" s="17">
        <v>7</v>
      </c>
      <c r="B27" s="16" t="str">
        <f>[1]Bane!AI35</f>
        <v>Tangen Ole Richard</v>
      </c>
      <c r="C27" s="19">
        <f>IF(LARGE([1]Bane!$N$5:$N$124,7)&gt;0,LARGE([1]Bane!$N$5:$N$124,7),"")</f>
        <v>525.05250000000001</v>
      </c>
      <c r="E27" s="17">
        <v>7</v>
      </c>
      <c r="F27" s="16" t="str">
        <f>[1]Bane!AK35</f>
        <v>Sveum Erik</v>
      </c>
      <c r="G27" s="19">
        <f>IF(LARGE([1]Bane!$O$5:$O$124,7)&gt;0,LARGE([1]Bane!$O$5:$O$124,7),"")</f>
        <v>547.02188000000001</v>
      </c>
      <c r="I27" s="17">
        <v>7</v>
      </c>
      <c r="J27" s="16" t="str">
        <f>[1]Bane!AE47</f>
        <v>Sveum Erik</v>
      </c>
      <c r="K27" s="19">
        <f>IF(LARGE([1]Bane!$P$5:$P$124,7)&gt;0,LARGE([1]Bane!$P$5:$P$124,7),"")</f>
        <v>519.02076</v>
      </c>
      <c r="M27" s="17">
        <v>7</v>
      </c>
      <c r="N27" s="16" t="str">
        <f>[1]Bane!AG47</f>
        <v>Tangen Ole Richard</v>
      </c>
      <c r="O27" s="19">
        <f>IF(LARGE([1]Bane!$Q$5:$Q$124,7)&gt;0,LARGE([1]Bane!$Q$5:$Q$124,7),"")</f>
        <v>543.05430000000001</v>
      </c>
      <c r="Q27" s="17">
        <v>7</v>
      </c>
      <c r="R27" s="16" t="str">
        <f>[1]Bane!AI47</f>
        <v>Sveum Erik</v>
      </c>
      <c r="S27" s="19">
        <f>IF(LARGE([1]Bane!$R$5:$R$124,7)&gt;0,LARGE([1]Bane!$R$5:$R$124,7),"")</f>
        <v>506.02024</v>
      </c>
      <c r="U27" s="17">
        <v>7</v>
      </c>
      <c r="V27" s="16" t="str">
        <f>[1]Bane!AK47</f>
        <v/>
      </c>
      <c r="W27" s="19" t="str">
        <f>IF(LARGE([1]Bane!$S$5:$S$124,7)&gt;0,LARGE([1]Bane!$S$5:$S$124,7),"")</f>
        <v/>
      </c>
    </row>
    <row r="28" spans="1:23">
      <c r="A28" s="17">
        <v>8</v>
      </c>
      <c r="B28" s="16" t="str">
        <f>[1]Bane!AI36</f>
        <v>Berg Petter</v>
      </c>
      <c r="C28" s="19">
        <f>IF(LARGE([1]Bane!$N$5:$N$124,8)&gt;0,LARGE([1]Bane!$N$5:$N$124,8),"")</f>
        <v>510.05610000000001</v>
      </c>
      <c r="E28" s="17">
        <v>8</v>
      </c>
      <c r="F28" s="16" t="str">
        <f>[1]Bane!AK36</f>
        <v>Berg Petter</v>
      </c>
      <c r="G28" s="19">
        <f>IF(LARGE([1]Bane!$O$5:$O$124,8)&gt;0,LARGE([1]Bane!$O$5:$O$124,8),"")</f>
        <v>543.05973000000006</v>
      </c>
      <c r="I28" s="17">
        <v>8</v>
      </c>
      <c r="J28" s="16" t="str">
        <f>[1]Bane!AE48</f>
        <v>Aas Pål Nag</v>
      </c>
      <c r="K28" s="19">
        <f>IF(LARGE([1]Bane!$P$5:$P$124,8)&gt;0,LARGE([1]Bane!$P$5:$P$124,8),"")</f>
        <v>462.07391999999999</v>
      </c>
      <c r="M28" s="17">
        <v>8</v>
      </c>
      <c r="N28" s="16" t="str">
        <f>[1]Bane!AG48</f>
        <v>Berg Petter</v>
      </c>
      <c r="O28" s="19">
        <f>IF(LARGE([1]Bane!$Q$5:$Q$124,8)&gt;0,LARGE([1]Bane!$Q$5:$Q$124,8),"")</f>
        <v>539.05929000000003</v>
      </c>
      <c r="Q28" s="17">
        <v>8</v>
      </c>
      <c r="R28" s="16" t="str">
        <f>[1]Bane!AI48</f>
        <v>Wiik Jan</v>
      </c>
      <c r="S28" s="19">
        <f>IF(LARGE([1]Bane!$R$5:$R$124,8)&gt;0,LARGE([1]Bane!$R$5:$R$124,8),"")</f>
        <v>469.14539000000002</v>
      </c>
      <c r="U28" s="17">
        <v>8</v>
      </c>
      <c r="V28" s="16" t="str">
        <f>[1]Bane!AK48</f>
        <v/>
      </c>
      <c r="W28" s="19" t="str">
        <f>IF(LARGE([1]Bane!$S$5:$S$124,8)&gt;0,LARGE([1]Bane!$S$5:$S$124,8),"")</f>
        <v/>
      </c>
    </row>
    <row r="29" spans="1:23">
      <c r="A29" s="17">
        <v>9</v>
      </c>
      <c r="B29" s="16" t="str">
        <f>[1]Bane!AI37</f>
        <v>Andersen Trygve Hval</v>
      </c>
      <c r="C29" s="19">
        <f>IF(LARGE([1]Bane!$N$5:$N$124,9)&gt;0,LARGE([1]Bane!$N$5:$N$124,9),"")</f>
        <v>501.07515000000006</v>
      </c>
      <c r="E29" s="17">
        <v>9</v>
      </c>
      <c r="F29" s="16" t="str">
        <f>[1]Bane!AK37</f>
        <v>Solbakken Wenche</v>
      </c>
      <c r="G29" s="19">
        <f>IF(LARGE([1]Bane!$O$5:$O$124,9)&gt;0,LARGE([1]Bane!$O$5:$O$124,9),"")</f>
        <v>537.03759000000002</v>
      </c>
      <c r="I29" s="17">
        <v>9</v>
      </c>
      <c r="J29" s="16" t="str">
        <f>[1]Bane!AE49</f>
        <v>Strand Runar</v>
      </c>
      <c r="K29" s="19">
        <f>IF(LARGE([1]Bane!$P$5:$P$124,9)&gt;0,LARGE([1]Bane!$P$5:$P$124,9),"")</f>
        <v>386.06562000000002</v>
      </c>
      <c r="M29" s="17">
        <v>9</v>
      </c>
      <c r="N29" s="16" t="str">
        <f>[1]Bane!AG49</f>
        <v>Eriksen Morten</v>
      </c>
      <c r="O29" s="19">
        <f>IF(LARGE([1]Bane!$Q$5:$Q$124,9)&gt;0,LARGE([1]Bane!$Q$5:$Q$124,9),"")</f>
        <v>517.07238000000007</v>
      </c>
      <c r="Q29" s="17">
        <v>9</v>
      </c>
      <c r="R29" s="16" t="str">
        <f>[1]Bane!AI49</f>
        <v>Jørgensen Torben Finn</v>
      </c>
      <c r="S29" s="19">
        <f>IF(LARGE([1]Bane!$R$5:$R$124,9)&gt;0,LARGE([1]Bane!$R$5:$R$124,9),"")</f>
        <v>375.07875000000001</v>
      </c>
      <c r="U29" s="17">
        <v>9</v>
      </c>
      <c r="V29" s="16" t="str">
        <f>[1]Bane!AK49</f>
        <v/>
      </c>
      <c r="W29" s="19" t="str">
        <f>IF(LARGE([1]Bane!$S$5:$S$124,9)&gt;0,LARGE([1]Bane!$S$5:$S$124,9),"")</f>
        <v/>
      </c>
    </row>
    <row r="30" spans="1:23">
      <c r="A30" s="17">
        <v>10</v>
      </c>
      <c r="B30" s="16" t="str">
        <f>[1]Bane!AI38</f>
        <v>Iversen Morten</v>
      </c>
      <c r="C30" s="19">
        <f>IF(LARGE([1]Bane!$N$5:$N$124,10)&gt;0,LARGE([1]Bane!$N$5:$N$124,10),"")</f>
        <v>498.13445999999999</v>
      </c>
      <c r="E30" s="17">
        <v>10</v>
      </c>
      <c r="F30" s="16" t="str">
        <f>[1]Bane!AK38</f>
        <v>Andersen Trygve Hval</v>
      </c>
      <c r="G30" s="19">
        <f>IF(LARGE([1]Bane!$O$5:$O$124,10)&gt;0,LARGE([1]Bane!$O$5:$O$124,10),"")</f>
        <v>521.07815000000005</v>
      </c>
      <c r="I30" s="17">
        <v>10</v>
      </c>
      <c r="J30" s="16" t="str">
        <f>[1]Bane!AE50</f>
        <v/>
      </c>
      <c r="K30" s="19" t="str">
        <f>IF(LARGE([1]Bane!$P$5:$P$124,10)&gt;0,LARGE([1]Bane!$P$5:$P$124,10),"")</f>
        <v/>
      </c>
      <c r="M30" s="17">
        <v>10</v>
      </c>
      <c r="N30" s="16" t="str">
        <f>[1]Bane!AG50</f>
        <v>Aas Pål Nag</v>
      </c>
      <c r="O30" s="19">
        <f>IF(LARGE([1]Bane!$Q$5:$Q$124,10)&gt;0,LARGE([1]Bane!$Q$5:$Q$124,10),"")</f>
        <v>501.08015999999998</v>
      </c>
      <c r="Q30" s="17">
        <v>10</v>
      </c>
      <c r="R30" s="16" t="str">
        <f>[1]Bane!AI50</f>
        <v/>
      </c>
      <c r="S30" s="19">
        <f>IF(LARGE([1]Bane!$R$5:$R$124,10)&gt;0,LARGE([1]Bane!$R$5:$R$124,10),"")</f>
        <v>335.08709999999996</v>
      </c>
      <c r="U30" s="17">
        <v>10</v>
      </c>
      <c r="V30" s="16" t="str">
        <f>[1]Bane!AK50</f>
        <v/>
      </c>
      <c r="W30" s="19" t="str">
        <f>IF(LARGE([1]Bane!$S$5:$S$124,10)&gt;0,LARGE([1]Bane!$S$5:$S$124,10),"")</f>
        <v/>
      </c>
    </row>
    <row r="32" spans="1:23" ht="15" thickBot="1"/>
    <row r="33" spans="1:19" ht="18" thickBot="1">
      <c r="A33" s="6" t="s">
        <v>15</v>
      </c>
      <c r="B33" s="7"/>
      <c r="C33" s="8"/>
      <c r="E33" s="6" t="s">
        <v>16</v>
      </c>
      <c r="F33" s="7"/>
      <c r="G33" s="8"/>
      <c r="I33" s="6" t="s">
        <v>17</v>
      </c>
      <c r="J33" s="7"/>
      <c r="K33" s="8"/>
      <c r="M33" s="6" t="s">
        <v>18</v>
      </c>
      <c r="N33" s="7"/>
      <c r="O33" s="8"/>
      <c r="Q33" s="6" t="s">
        <v>19</v>
      </c>
      <c r="R33" s="7"/>
      <c r="S33" s="8"/>
    </row>
    <row r="34" spans="1:19" ht="16.2" thickBot="1">
      <c r="A34" s="9" t="s">
        <v>7</v>
      </c>
      <c r="B34" s="10"/>
      <c r="C34" s="11" t="s">
        <v>8</v>
      </c>
      <c r="E34" s="9" t="s">
        <v>7</v>
      </c>
      <c r="F34" s="10"/>
      <c r="G34" s="11" t="s">
        <v>8</v>
      </c>
      <c r="I34" s="9" t="s">
        <v>7</v>
      </c>
      <c r="J34" s="10"/>
      <c r="K34" s="11" t="s">
        <v>8</v>
      </c>
      <c r="M34" s="9" t="s">
        <v>7</v>
      </c>
      <c r="N34" s="10"/>
      <c r="O34" s="11" t="s">
        <v>8</v>
      </c>
      <c r="Q34" s="9" t="s">
        <v>7</v>
      </c>
      <c r="R34" s="10"/>
      <c r="S34" s="11" t="s">
        <v>8</v>
      </c>
    </row>
    <row r="35" spans="1:19">
      <c r="A35" s="13">
        <v>1</v>
      </c>
      <c r="B35" s="16" t="str">
        <f>[1]Bane!AE53</f>
        <v>Hovd Lasse</v>
      </c>
      <c r="C35" s="14">
        <f>IF(MAX([1]Bane!$T$5:$T$124)&gt;0,MAX([1]Bane!$T$5:$T$124),"")</f>
        <v>558.0111599999999</v>
      </c>
      <c r="E35" s="13">
        <v>1</v>
      </c>
      <c r="F35" s="16" t="str">
        <f>[1]Bane!AG53</f>
        <v>Hovd Lasse</v>
      </c>
      <c r="G35" s="14">
        <f>IF(MAX([1]Bane!$U$5:$U$124)&gt;0,MAX([1]Bane!$U$5:$U$124),"")</f>
        <v>575.01149999999996</v>
      </c>
      <c r="I35" s="13">
        <v>1</v>
      </c>
      <c r="J35" s="16" t="str">
        <f>[1]Bane!AI53</f>
        <v/>
      </c>
      <c r="K35" s="14" t="str">
        <f>IF(MAX([1]Bane!$V$5:$V$124)&gt;0,MAX([1]Bane!$V$5:$V$124),"")</f>
        <v/>
      </c>
      <c r="M35" s="13">
        <v>1</v>
      </c>
      <c r="N35" s="16" t="str">
        <f>[1]Bane!AK53</f>
        <v>Sveum Erik</v>
      </c>
      <c r="O35" s="14">
        <f>IF(MAX([1]Bane!$W$5:$W$124)&gt;0,MAX([1]Bane!$W$5:$W$124),"")</f>
        <v>289.01156000000003</v>
      </c>
      <c r="Q35" s="13">
        <v>1</v>
      </c>
      <c r="R35" s="16" t="str">
        <f>[1]Bane!AE65</f>
        <v>Hovd Lasse</v>
      </c>
      <c r="S35" s="14">
        <f>IF(MAX([1]Bane!$X$5:$X$124)&gt;0,MAX([1]Bane!$X$5:$X$124),"")</f>
        <v>280.00559999999996</v>
      </c>
    </row>
    <row r="36" spans="1:19">
      <c r="A36" s="17">
        <v>2</v>
      </c>
      <c r="B36" s="16" t="str">
        <f>[1]Bane!AE54</f>
        <v>Solbakken Wenche</v>
      </c>
      <c r="C36" s="19">
        <f>IF(LARGE([1]Bane!$T$5:$T$124,2)&gt;0,LARGE([1]Bane!$T$5:$T$124,2),"")</f>
        <v>552.03863999999999</v>
      </c>
      <c r="E36" s="17">
        <v>2</v>
      </c>
      <c r="F36" s="16" t="str">
        <f>[1]Bane!AG54</f>
        <v/>
      </c>
      <c r="G36" s="19" t="str">
        <f>IF(LARGE([1]Bane!$U$5:$U$124,2)&gt;0,LARGE([1]Bane!$U$5:$U$124,2),"")</f>
        <v/>
      </c>
      <c r="I36" s="17">
        <v>2</v>
      </c>
      <c r="J36" s="16" t="str">
        <f>[1]Bane!AI54</f>
        <v/>
      </c>
      <c r="K36" s="19" t="str">
        <f>IF(LARGE([1]Bane!$V$5:$V$124,2)&gt;0,LARGE([1]Bane!$V$5:$V$124,2),"")</f>
        <v/>
      </c>
      <c r="M36" s="17">
        <v>2</v>
      </c>
      <c r="N36" s="16" t="str">
        <f>[1]Bane!AK54</f>
        <v>Hovd Lasse</v>
      </c>
      <c r="O36" s="19">
        <f>IF(LARGE([1]Bane!$W$5:$W$124,2)&gt;0,LARGE([1]Bane!$W$5:$W$124,2),"")</f>
        <v>289.00577999999996</v>
      </c>
      <c r="Q36" s="17">
        <v>2</v>
      </c>
      <c r="R36" s="16" t="str">
        <f>[1]Bane!AE66</f>
        <v>Andersen Jon</v>
      </c>
      <c r="S36" s="19">
        <f>IF(LARGE([1]Bane!$X$5:$X$124,2)&gt;0,LARGE([1]Bane!$X$5:$X$124,2),"")</f>
        <v>276.02208000000002</v>
      </c>
    </row>
    <row r="37" spans="1:19">
      <c r="A37" s="17">
        <v>3</v>
      </c>
      <c r="B37" s="16" t="str">
        <f>[1]Bane!AE55</f>
        <v>Andersen Jon</v>
      </c>
      <c r="C37" s="19">
        <f>IF(LARGE([1]Bane!$T$5:$T$124,3)&gt;0,LARGE([1]Bane!$T$5:$T$124,3),"")</f>
        <v>551.04408000000001</v>
      </c>
      <c r="E37" s="17">
        <v>3</v>
      </c>
      <c r="F37" s="16" t="str">
        <f>[1]Bane!AG55</f>
        <v/>
      </c>
      <c r="G37" s="19" t="str">
        <f>IF(LARGE([1]Bane!$U$5:$U$124,3)&gt;0,LARGE([1]Bane!$U$5:$U$124,3),"")</f>
        <v/>
      </c>
      <c r="I37" s="17">
        <v>3</v>
      </c>
      <c r="J37" s="16" t="str">
        <f>[1]Bane!AI55</f>
        <v/>
      </c>
      <c r="K37" s="19" t="str">
        <f>IF(LARGE([1]Bane!$V$5:$V$124,3)&gt;0,LARGE([1]Bane!$V$5:$V$124,3),"")</f>
        <v/>
      </c>
      <c r="M37" s="17">
        <v>3</v>
      </c>
      <c r="N37" s="16" t="str">
        <f>[1]Bane!AK55</f>
        <v>Bast Mikkel</v>
      </c>
      <c r="O37" s="19">
        <f>IF(LARGE([1]Bane!$W$5:$W$124,3)&gt;0,LARGE([1]Bane!$W$5:$W$124,3),"")</f>
        <v>287.02582999999998</v>
      </c>
      <c r="Q37" s="17">
        <v>3</v>
      </c>
      <c r="R37" s="16" t="str">
        <f>[1]Bane!AE67</f>
        <v>Hammer Rune</v>
      </c>
      <c r="S37" s="19">
        <f>IF(LARGE([1]Bane!$X$5:$X$124,3)&gt;0,LARGE([1]Bane!$X$5:$X$124,3),"")</f>
        <v>270.01619999999997</v>
      </c>
    </row>
    <row r="38" spans="1:19">
      <c r="A38" s="17">
        <v>4</v>
      </c>
      <c r="B38" s="16" t="str">
        <f>[1]Bane!AE56</f>
        <v>Bast Mikkel</v>
      </c>
      <c r="C38" s="19">
        <f>IF(LARGE([1]Bane!$T$5:$T$124,4)&gt;0,LARGE([1]Bane!$T$5:$T$124,4),"")</f>
        <v>550.04949999999997</v>
      </c>
      <c r="E38" s="17">
        <v>4</v>
      </c>
      <c r="F38" s="16" t="str">
        <f>[1]Bane!AG56</f>
        <v/>
      </c>
      <c r="G38" s="19" t="str">
        <f>IF(LARGE([1]Bane!$U$5:$U$124,4)&gt;0,LARGE([1]Bane!$U$5:$U$124,4),"")</f>
        <v/>
      </c>
      <c r="I38" s="17">
        <v>4</v>
      </c>
      <c r="J38" s="16" t="str">
        <f>[1]Bane!AI56</f>
        <v/>
      </c>
      <c r="K38" s="19" t="str">
        <f>IF(LARGE([1]Bane!$V$5:$V$124,4)&gt;0,LARGE([1]Bane!$V$5:$V$124,4),"")</f>
        <v/>
      </c>
      <c r="M38" s="17">
        <v>4</v>
      </c>
      <c r="N38" s="16" t="str">
        <f>[1]Bane!AK56</f>
        <v>Tangen Ole Richard</v>
      </c>
      <c r="O38" s="19">
        <f>IF(LARGE([1]Bane!$W$5:$W$124,4)&gt;0,LARGE([1]Bane!$W$5:$W$124,4),"")</f>
        <v>286.02859999999998</v>
      </c>
      <c r="Q38" s="17">
        <v>4</v>
      </c>
      <c r="R38" s="16" t="str">
        <f>[1]Bane!AE68</f>
        <v>Solbakken Wenche</v>
      </c>
      <c r="S38" s="19">
        <f>IF(LARGE([1]Bane!$X$5:$X$124,4)&gt;0,LARGE([1]Bane!$X$5:$X$124,4),"")</f>
        <v>269.01882999999998</v>
      </c>
    </row>
    <row r="39" spans="1:19">
      <c r="A39" s="17">
        <v>5</v>
      </c>
      <c r="B39" s="16" t="str">
        <f>[1]Bane!AE57</f>
        <v>Berg Petter</v>
      </c>
      <c r="C39" s="19">
        <f>IF(LARGE([1]Bane!$T$5:$T$124,5)&gt;0,LARGE([1]Bane!$T$5:$T$124,5),"")</f>
        <v>544.05984000000001</v>
      </c>
      <c r="E39" s="17">
        <v>5</v>
      </c>
      <c r="F39" s="16" t="str">
        <f>[1]Bane!AG57</f>
        <v/>
      </c>
      <c r="G39" s="19" t="str">
        <f>IF(LARGE([1]Bane!$U$5:$U$124,5)&gt;0,LARGE([1]Bane!$U$5:$U$124,5),"")</f>
        <v/>
      </c>
      <c r="I39" s="17">
        <v>5</v>
      </c>
      <c r="J39" s="16" t="str">
        <f>[1]Bane!AI57</f>
        <v/>
      </c>
      <c r="K39" s="19" t="str">
        <f>IF(LARGE([1]Bane!$V$5:$V$124,5)&gt;0,LARGE([1]Bane!$V$5:$V$124,5),"")</f>
        <v/>
      </c>
      <c r="M39" s="17">
        <v>5</v>
      </c>
      <c r="N39" s="16" t="str">
        <f>[1]Bane!AK57</f>
        <v>Andersen Jon</v>
      </c>
      <c r="O39" s="19">
        <f>IF(LARGE([1]Bane!$W$5:$W$124,5)&gt;0,LARGE([1]Bane!$W$5:$W$124,5),"")</f>
        <v>286.02288000000004</v>
      </c>
      <c r="Q39" s="17">
        <v>5</v>
      </c>
      <c r="R39" s="16" t="str">
        <f>[1]Bane!AE69</f>
        <v>Berg Petter</v>
      </c>
      <c r="S39" s="19">
        <f>IF(LARGE([1]Bane!$X$5:$X$124,5)&gt;0,LARGE([1]Bane!$X$5:$X$124,5),"")</f>
        <v>268.02948000000004</v>
      </c>
    </row>
    <row r="40" spans="1:19">
      <c r="A40" s="17">
        <v>6</v>
      </c>
      <c r="B40" s="16" t="str">
        <f>[1]Bane!AE58</f>
        <v>Sveum Erik</v>
      </c>
      <c r="C40" s="19">
        <f>IF(LARGE([1]Bane!$T$5:$T$124,6)&gt;0,LARGE([1]Bane!$T$5:$T$124,6),"")</f>
        <v>538.02152000000001</v>
      </c>
      <c r="E40" s="17">
        <v>6</v>
      </c>
      <c r="F40" s="16" t="str">
        <f>[1]Bane!AG58</f>
        <v/>
      </c>
      <c r="G40" s="19" t="str">
        <f>IF(LARGE([1]Bane!$U$5:$U$124,6)&gt;0,LARGE([1]Bane!$U$5:$U$124,6),"")</f>
        <v/>
      </c>
      <c r="I40" s="17">
        <v>6</v>
      </c>
      <c r="J40" s="16" t="str">
        <f>[1]Bane!AI58</f>
        <v/>
      </c>
      <c r="K40" s="19" t="str">
        <f>IF(LARGE([1]Bane!$V$5:$V$124,6)&gt;0,LARGE([1]Bane!$V$5:$V$124,6),"")</f>
        <v/>
      </c>
      <c r="M40" s="17">
        <v>6</v>
      </c>
      <c r="N40" s="16" t="str">
        <f>[1]Bane!AK58</f>
        <v>Hirth Peter</v>
      </c>
      <c r="O40" s="19">
        <f>IF(LARGE([1]Bane!$W$5:$W$124,6)&gt;0,LARGE([1]Bane!$W$5:$W$124,6),"")</f>
        <v>283.07357999999999</v>
      </c>
      <c r="Q40" s="17">
        <v>6</v>
      </c>
      <c r="R40" s="16" t="str">
        <f>[1]Bane!AE70</f>
        <v>Sveum Erik</v>
      </c>
      <c r="S40" s="19">
        <f>IF(LARGE([1]Bane!$X$5:$X$124,6)&gt;0,LARGE([1]Bane!$X$5:$X$124,6),"")</f>
        <v>268.01071999999999</v>
      </c>
    </row>
    <row r="41" spans="1:19">
      <c r="A41" s="17">
        <v>7</v>
      </c>
      <c r="B41" s="16" t="str">
        <f>[1]Bane!AE59</f>
        <v>Hammer Rune</v>
      </c>
      <c r="C41" s="19">
        <f>IF(LARGE([1]Bane!$T$5:$T$124,7)&gt;0,LARGE([1]Bane!$T$5:$T$124,7),"")</f>
        <v>522.03131999999994</v>
      </c>
      <c r="E41" s="17">
        <v>7</v>
      </c>
      <c r="F41" s="16" t="str">
        <f>[1]Bane!AG59</f>
        <v/>
      </c>
      <c r="G41" s="19" t="str">
        <f>IF(LARGE([1]Bane!$U$5:$U$124,7)&gt;0,LARGE([1]Bane!$U$5:$U$124,7),"")</f>
        <v/>
      </c>
      <c r="I41" s="17">
        <v>7</v>
      </c>
      <c r="J41" s="16" t="str">
        <f>[1]Bane!AI59</f>
        <v/>
      </c>
      <c r="K41" s="19" t="str">
        <f>IF(LARGE([1]Bane!$V$5:$V$124,7)&gt;0,LARGE([1]Bane!$V$5:$V$124,7),"")</f>
        <v/>
      </c>
      <c r="M41" s="17">
        <v>7</v>
      </c>
      <c r="N41" s="16" t="str">
        <f>[1]Bane!AK59</f>
        <v>Berg Petter</v>
      </c>
      <c r="O41" s="19">
        <f>IF(LARGE([1]Bane!$W$5:$W$124,7)&gt;0,LARGE([1]Bane!$W$5:$W$124,7),"")</f>
        <v>281.03091000000001</v>
      </c>
      <c r="Q41" s="17">
        <v>7</v>
      </c>
      <c r="R41" s="16" t="str">
        <f>[1]Bane!AE71</f>
        <v>Tangen Ole Richard</v>
      </c>
      <c r="S41" s="19">
        <f>IF(LARGE([1]Bane!$X$5:$X$124,7)&gt;0,LARGE([1]Bane!$X$5:$X$124,7),"")</f>
        <v>236.02359999999999</v>
      </c>
    </row>
    <row r="42" spans="1:19">
      <c r="A42" s="17">
        <v>8</v>
      </c>
      <c r="B42" s="16" t="str">
        <f>[1]Bane!AE60</f>
        <v>Hirth Peter</v>
      </c>
      <c r="C42" s="19">
        <f>IF(LARGE([1]Bane!$T$5:$T$124,8)&gt;0,LARGE([1]Bane!$T$5:$T$124,8),"")</f>
        <v>495.12869999999998</v>
      </c>
      <c r="E42" s="17">
        <v>8</v>
      </c>
      <c r="F42" s="16" t="str">
        <f>[1]Bane!AG60</f>
        <v/>
      </c>
      <c r="G42" s="19" t="str">
        <f>IF(LARGE([1]Bane!$U$5:$U$124,8)&gt;0,LARGE([1]Bane!$U$5:$U$124,8),"")</f>
        <v/>
      </c>
      <c r="I42" s="17">
        <v>8</v>
      </c>
      <c r="J42" s="16" t="str">
        <f>[1]Bane!AI60</f>
        <v/>
      </c>
      <c r="K42" s="19" t="str">
        <f>IF(LARGE([1]Bane!$V$5:$V$124,8)&gt;0,LARGE([1]Bane!$V$5:$V$124,8),"")</f>
        <v/>
      </c>
      <c r="M42" s="17">
        <v>8</v>
      </c>
      <c r="N42" s="16" t="str">
        <f>[1]Bane!AK60</f>
        <v>Hammer Rune</v>
      </c>
      <c r="O42" s="19">
        <f>IF(LARGE([1]Bane!$W$5:$W$124,8)&gt;0,LARGE([1]Bane!$W$5:$W$124,8),"")</f>
        <v>279.01673999999997</v>
      </c>
      <c r="Q42" s="17">
        <v>8</v>
      </c>
      <c r="R42" s="16" t="str">
        <f>[1]Bane!AE72</f>
        <v>Bast Mikkel</v>
      </c>
      <c r="S42" s="19">
        <f>IF(LARGE([1]Bane!$X$5:$X$124,8)&gt;0,LARGE([1]Bane!$X$5:$X$124,8),"")</f>
        <v>229.02060999999998</v>
      </c>
    </row>
    <row r="43" spans="1:19">
      <c r="A43" s="17">
        <v>9</v>
      </c>
      <c r="B43" s="16" t="str">
        <f>[1]Bane!AE61</f>
        <v>Eriksen Morten</v>
      </c>
      <c r="C43" s="19">
        <f>IF(LARGE([1]Bane!$T$5:$T$124,9)&gt;0,LARGE([1]Bane!$T$5:$T$124,9),"")</f>
        <v>443.06202000000002</v>
      </c>
      <c r="E43" s="17">
        <v>9</v>
      </c>
      <c r="F43" s="16" t="str">
        <f>[1]Bane!AG61</f>
        <v/>
      </c>
      <c r="G43" s="19" t="str">
        <f>IF(LARGE([1]Bane!$U$5:$U$124,9)&gt;0,LARGE([1]Bane!$U$5:$U$124,9),"")</f>
        <v/>
      </c>
      <c r="I43" s="17">
        <v>9</v>
      </c>
      <c r="J43" s="16" t="str">
        <f>[1]Bane!AI61</f>
        <v/>
      </c>
      <c r="K43" s="19" t="str">
        <f>IF(LARGE([1]Bane!$V$5:$V$124,9)&gt;0,LARGE([1]Bane!$V$5:$V$124,9),"")</f>
        <v/>
      </c>
      <c r="M43" s="17">
        <v>9</v>
      </c>
      <c r="N43" s="16" t="str">
        <f>[1]Bane!AK61</f>
        <v>Solbakken Wenche</v>
      </c>
      <c r="O43" s="19">
        <f>IF(LARGE([1]Bane!$W$5:$W$124,9)&gt;0,LARGE([1]Bane!$W$5:$W$124,9),"")</f>
        <v>273.01911000000001</v>
      </c>
      <c r="Q43" s="17">
        <v>9</v>
      </c>
      <c r="R43" s="16" t="str">
        <f>[1]Bane!AE73</f>
        <v/>
      </c>
      <c r="S43" s="19" t="str">
        <f>IF(LARGE([1]Bane!$X$5:$X$124,9)&gt;0,LARGE([1]Bane!$X$5:$X$124,9),"")</f>
        <v/>
      </c>
    </row>
    <row r="44" spans="1:19">
      <c r="A44" s="17">
        <v>10</v>
      </c>
      <c r="B44" s="16" t="str">
        <f>[1]Bane!AE62</f>
        <v>Berglund Morten</v>
      </c>
      <c r="C44" s="19">
        <f>IF(LARGE([1]Bane!$T$5:$T$124,10)&gt;0,LARGE([1]Bane!$T$5:$T$124,10),"")</f>
        <v>426.08519999999999</v>
      </c>
      <c r="E44" s="17">
        <v>10</v>
      </c>
      <c r="F44" s="16" t="str">
        <f>[1]Bane!AG62</f>
        <v/>
      </c>
      <c r="G44" s="19" t="str">
        <f>IF(LARGE([1]Bane!$U$5:$U$124,10)&gt;0,LARGE([1]Bane!$U$5:$U$124,10),"")</f>
        <v/>
      </c>
      <c r="I44" s="17">
        <v>10</v>
      </c>
      <c r="J44" s="16" t="str">
        <f>[1]Bane!AI62</f>
        <v/>
      </c>
      <c r="K44" s="19" t="str">
        <f>IF(LARGE([1]Bane!$V$5:$V$124,10)&gt;0,LARGE([1]Bane!$V$5:$V$124,10),"")</f>
        <v/>
      </c>
      <c r="M44" s="17">
        <v>10</v>
      </c>
      <c r="N44" s="16" t="str">
        <f>[1]Bane!AK62</f>
        <v>Næss Geir Ove</v>
      </c>
      <c r="O44" s="19">
        <f>IF(LARGE([1]Bane!$W$5:$W$124,10)&gt;0,LARGE([1]Bane!$W$5:$W$124,10),"")</f>
        <v>272.16864000000004</v>
      </c>
      <c r="Q44" s="17">
        <v>10</v>
      </c>
      <c r="R44" s="16" t="str">
        <f>[1]Bane!AE74</f>
        <v/>
      </c>
      <c r="S44" s="19" t="str">
        <f>IF(LARGE([1]Bane!$X$5:$X$124,10)&gt;0,LARGE([1]Bane!$X$5:$X$124,10),"")</f>
        <v/>
      </c>
    </row>
  </sheetData>
  <sheetProtection sheet="1" objects="1" scenarios="1" selectLockedCells="1"/>
  <mergeCells count="37">
    <mergeCell ref="A33:C33"/>
    <mergeCell ref="E33:G33"/>
    <mergeCell ref="I33:K33"/>
    <mergeCell ref="M33:O33"/>
    <mergeCell ref="Q33:S33"/>
    <mergeCell ref="A34:B34"/>
    <mergeCell ref="E34:F34"/>
    <mergeCell ref="I34:J34"/>
    <mergeCell ref="M34:N34"/>
    <mergeCell ref="Q34:R34"/>
    <mergeCell ref="A20:B20"/>
    <mergeCell ref="E20:F20"/>
    <mergeCell ref="I20:J20"/>
    <mergeCell ref="M20:N20"/>
    <mergeCell ref="Q20:R20"/>
    <mergeCell ref="U20:V20"/>
    <mergeCell ref="A19:C19"/>
    <mergeCell ref="E19:G19"/>
    <mergeCell ref="I19:K19"/>
    <mergeCell ref="M19:O19"/>
    <mergeCell ref="Q19:S19"/>
    <mergeCell ref="U19:W19"/>
    <mergeCell ref="A6:B6"/>
    <mergeCell ref="E6:F6"/>
    <mergeCell ref="I6:J6"/>
    <mergeCell ref="M6:N6"/>
    <mergeCell ref="Q6:R6"/>
    <mergeCell ref="U6:V6"/>
    <mergeCell ref="A1:N1"/>
    <mergeCell ref="O1:P1"/>
    <mergeCell ref="Q1:W1"/>
    <mergeCell ref="A5:C5"/>
    <mergeCell ref="E5:G5"/>
    <mergeCell ref="I5:K5"/>
    <mergeCell ref="M5:O5"/>
    <mergeCell ref="Q5:S5"/>
    <mergeCell ref="U5:W5"/>
  </mergeCells>
  <pageMargins left="0.54" right="0.39370078740157483" top="0.78740157480314965" bottom="0.78740157480314965" header="0.31496062992125984" footer="0.31496062992125984"/>
  <pageSetup paperSize="9" scale="5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Torbjørn</dc:creator>
  <cp:lastModifiedBy>Torbjørn</cp:lastModifiedBy>
  <cp:lastPrinted>2016-05-03T06:22:36Z</cp:lastPrinted>
  <dcterms:created xsi:type="dcterms:W3CDTF">2016-05-03T06:18:36Z</dcterms:created>
  <dcterms:modified xsi:type="dcterms:W3CDTF">2016-05-03T06:24:44Z</dcterms:modified>
</cp:coreProperties>
</file>